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730" windowHeight="11760" activeTab="4"/>
  </bookViews>
  <sheets>
    <sheet name="Прил 1" sheetId="2" r:id="rId1"/>
    <sheet name="Прил 2" sheetId="3" r:id="rId2"/>
    <sheet name="Прил 3" sheetId="4" r:id="rId3"/>
    <sheet name="Прил 4" sheetId="1" r:id="rId4"/>
    <sheet name="Прил 5" sheetId="5" r:id="rId5"/>
  </sheets>
  <definedNames>
    <definedName name="_xlnm._FilterDatabase" localSheetId="3" hidden="1">'Прил 4'!$A$12:$J$12</definedName>
    <definedName name="_xlnm.Print_Titles" localSheetId="3">'Прил 4'!$8:$9</definedName>
    <definedName name="_xlnm.Print_Area" localSheetId="3">'Прил 4'!$A$1:$J$243</definedName>
  </definedNames>
  <calcPr calcId="125725"/>
</workbook>
</file>

<file path=xl/calcChain.xml><?xml version="1.0" encoding="utf-8"?>
<calcChain xmlns="http://schemas.openxmlformats.org/spreadsheetml/2006/main">
  <c r="I11" i="1"/>
  <c r="I241" s="1"/>
  <c r="I86"/>
  <c r="H86"/>
  <c r="H14"/>
  <c r="I224"/>
  <c r="I225"/>
  <c r="I226"/>
  <c r="I227"/>
  <c r="I228"/>
  <c r="J180"/>
  <c r="J181"/>
  <c r="J182"/>
  <c r="J183"/>
  <c r="I182"/>
  <c r="H182"/>
  <c r="J177"/>
  <c r="I176"/>
  <c r="I163" s="1"/>
  <c r="H176"/>
  <c r="H163" s="1"/>
  <c r="J90"/>
  <c r="J91"/>
  <c r="I90"/>
  <c r="H90"/>
  <c r="I14"/>
  <c r="J19"/>
  <c r="J20"/>
  <c r="I18"/>
  <c r="H18"/>
  <c r="J18" s="1"/>
  <c r="I10" i="4"/>
  <c r="J176" i="1" l="1"/>
  <c r="I184"/>
  <c r="I64"/>
  <c r="I65"/>
  <c r="I66"/>
  <c r="J38"/>
  <c r="I37"/>
  <c r="J37" s="1"/>
  <c r="H37"/>
  <c r="H10" i="4"/>
  <c r="F23" i="3"/>
  <c r="E22"/>
  <c r="D22"/>
  <c r="F22" l="1"/>
  <c r="I92" i="1"/>
  <c r="H92"/>
  <c r="J97"/>
  <c r="I96"/>
  <c r="H96"/>
  <c r="J95"/>
  <c r="H21"/>
  <c r="I21"/>
  <c r="J22"/>
  <c r="J23"/>
  <c r="J92" l="1"/>
  <c r="J96"/>
  <c r="J21"/>
  <c r="C10" i="5" l="1"/>
  <c r="C13" s="1"/>
  <c r="E10"/>
  <c r="E13" s="1"/>
  <c r="E12"/>
  <c r="C12"/>
  <c r="E27" i="2"/>
  <c r="D26"/>
  <c r="C26"/>
  <c r="E29"/>
  <c r="E16"/>
  <c r="E18"/>
  <c r="A3" i="5"/>
  <c r="A3" i="1"/>
  <c r="J2"/>
  <c r="A3" i="4"/>
  <c r="J2"/>
  <c r="A3" i="3"/>
  <c r="F2"/>
  <c r="C8" i="5"/>
  <c r="E8"/>
  <c r="F9"/>
  <c r="F11"/>
  <c r="J11" i="4"/>
  <c r="J12"/>
  <c r="J13"/>
  <c r="J14"/>
  <c r="J15"/>
  <c r="J16"/>
  <c r="J17"/>
  <c r="J18"/>
  <c r="H19"/>
  <c r="I19"/>
  <c r="J19" s="1"/>
  <c r="J20"/>
  <c r="H21"/>
  <c r="I21"/>
  <c r="J22"/>
  <c r="H23"/>
  <c r="I23"/>
  <c r="J24"/>
  <c r="H25"/>
  <c r="I25"/>
  <c r="J26"/>
  <c r="J27"/>
  <c r="H28"/>
  <c r="I28"/>
  <c r="J29"/>
  <c r="H30"/>
  <c r="I30"/>
  <c r="J30" s="1"/>
  <c r="J31"/>
  <c r="J32"/>
  <c r="H33"/>
  <c r="I33"/>
  <c r="J34"/>
  <c r="H35"/>
  <c r="I35"/>
  <c r="J36"/>
  <c r="D10" i="3"/>
  <c r="E10"/>
  <c r="F11"/>
  <c r="D12"/>
  <c r="E12"/>
  <c r="F13"/>
  <c r="D14"/>
  <c r="E14"/>
  <c r="F15"/>
  <c r="D16"/>
  <c r="E16"/>
  <c r="F17"/>
  <c r="F18"/>
  <c r="D19"/>
  <c r="E19"/>
  <c r="C12" i="2"/>
  <c r="D12"/>
  <c r="D11" s="1"/>
  <c r="E13"/>
  <c r="E14"/>
  <c r="E15"/>
  <c r="C17"/>
  <c r="E17" s="1"/>
  <c r="C19"/>
  <c r="D19"/>
  <c r="E20"/>
  <c r="C21"/>
  <c r="D21"/>
  <c r="E22"/>
  <c r="E24"/>
  <c r="C28"/>
  <c r="D28"/>
  <c r="C31"/>
  <c r="D31"/>
  <c r="E31" s="1"/>
  <c r="E32"/>
  <c r="C35"/>
  <c r="D35"/>
  <c r="E36"/>
  <c r="C37"/>
  <c r="D37"/>
  <c r="E38"/>
  <c r="C39"/>
  <c r="D39"/>
  <c r="E40"/>
  <c r="E41"/>
  <c r="C42"/>
  <c r="D42"/>
  <c r="E42" s="1"/>
  <c r="E43"/>
  <c r="E44"/>
  <c r="C45"/>
  <c r="D45"/>
  <c r="E46"/>
  <c r="E47"/>
  <c r="C48"/>
  <c r="D48"/>
  <c r="E49"/>
  <c r="C50"/>
  <c r="D50"/>
  <c r="E51"/>
  <c r="D52"/>
  <c r="C54"/>
  <c r="D54"/>
  <c r="E55"/>
  <c r="I139" i="1"/>
  <c r="I138" s="1"/>
  <c r="H139"/>
  <c r="H138" s="1"/>
  <c r="H137" s="1"/>
  <c r="H136" s="1"/>
  <c r="J117"/>
  <c r="J118"/>
  <c r="J119"/>
  <c r="J120"/>
  <c r="J121"/>
  <c r="J122"/>
  <c r="J124"/>
  <c r="J126"/>
  <c r="J128"/>
  <c r="J130"/>
  <c r="J135"/>
  <c r="J140"/>
  <c r="J113"/>
  <c r="I112"/>
  <c r="H112"/>
  <c r="J112" s="1"/>
  <c r="J196"/>
  <c r="I195"/>
  <c r="H195"/>
  <c r="I180"/>
  <c r="H180"/>
  <c r="J240"/>
  <c r="I239"/>
  <c r="I238" s="1"/>
  <c r="I237" s="1"/>
  <c r="I236" s="1"/>
  <c r="I235" s="1"/>
  <c r="H239"/>
  <c r="H238" s="1"/>
  <c r="H237" s="1"/>
  <c r="H236" s="1"/>
  <c r="H235" s="1"/>
  <c r="J194"/>
  <c r="I190"/>
  <c r="H190"/>
  <c r="H87"/>
  <c r="I87"/>
  <c r="J88"/>
  <c r="J89"/>
  <c r="J93"/>
  <c r="J94"/>
  <c r="I39"/>
  <c r="H39"/>
  <c r="J56"/>
  <c r="J54"/>
  <c r="E9" i="3" l="1"/>
  <c r="E8" s="1"/>
  <c r="J33" i="4"/>
  <c r="D9" i="3"/>
  <c r="D8" s="1"/>
  <c r="F12" i="5"/>
  <c r="J28" i="4"/>
  <c r="E48" i="2"/>
  <c r="E45"/>
  <c r="E19"/>
  <c r="F19" i="3"/>
  <c r="F16"/>
  <c r="E39" i="2"/>
  <c r="D25"/>
  <c r="F10" i="3"/>
  <c r="C25" i="2"/>
  <c r="C9" s="1"/>
  <c r="F12" i="3"/>
  <c r="J23" i="4"/>
  <c r="F10" i="5"/>
  <c r="J35" i="4"/>
  <c r="I37"/>
  <c r="H37"/>
  <c r="J25"/>
  <c r="J21"/>
  <c r="J10"/>
  <c r="F14" i="3"/>
  <c r="E54" i="2"/>
  <c r="E26"/>
  <c r="E37"/>
  <c r="C34"/>
  <c r="C33" s="1"/>
  <c r="E50"/>
  <c r="D34"/>
  <c r="D33" s="1"/>
  <c r="E33" s="1"/>
  <c r="D9"/>
  <c r="E28"/>
  <c r="E21"/>
  <c r="C11"/>
  <c r="C10" s="1"/>
  <c r="E12"/>
  <c r="E34"/>
  <c r="D10"/>
  <c r="D8" s="1"/>
  <c r="E35"/>
  <c r="J138" i="1"/>
  <c r="I137"/>
  <c r="I136" s="1"/>
  <c r="J136" s="1"/>
  <c r="J195"/>
  <c r="J139"/>
  <c r="J87"/>
  <c r="J235"/>
  <c r="J236"/>
  <c r="J237"/>
  <c r="J238"/>
  <c r="J239"/>
  <c r="I85"/>
  <c r="I73" s="1"/>
  <c r="H85"/>
  <c r="H73" s="1"/>
  <c r="J137" l="1"/>
  <c r="E11" i="2"/>
  <c r="J37" i="4"/>
  <c r="F8" i="3"/>
  <c r="F9"/>
  <c r="E9" i="2"/>
  <c r="C8"/>
  <c r="C7" s="1"/>
  <c r="E25"/>
  <c r="E10"/>
  <c r="J86" i="1"/>
  <c r="I62"/>
  <c r="I218"/>
  <c r="I221"/>
  <c r="I197"/>
  <c r="I189" s="1"/>
  <c r="I178"/>
  <c r="I174"/>
  <c r="I160"/>
  <c r="I164"/>
  <c r="I166"/>
  <c r="I168"/>
  <c r="I170"/>
  <c r="I172"/>
  <c r="I157"/>
  <c r="I155"/>
  <c r="I145"/>
  <c r="I147"/>
  <c r="I149"/>
  <c r="I151"/>
  <c r="I153"/>
  <c r="I129"/>
  <c r="I114"/>
  <c r="I111" s="1"/>
  <c r="I102"/>
  <c r="I101" s="1"/>
  <c r="I100" s="1"/>
  <c r="I71"/>
  <c r="I70" s="1"/>
  <c r="I69" s="1"/>
  <c r="I68" s="1"/>
  <c r="I60"/>
  <c r="I35"/>
  <c r="I27"/>
  <c r="I26" s="1"/>
  <c r="I15"/>
  <c r="J16"/>
  <c r="J17"/>
  <c r="J28"/>
  <c r="J29"/>
  <c r="J31"/>
  <c r="J32"/>
  <c r="J33"/>
  <c r="J34"/>
  <c r="J36"/>
  <c r="J40"/>
  <c r="J41"/>
  <c r="J42"/>
  <c r="J43"/>
  <c r="J44"/>
  <c r="J45"/>
  <c r="J46"/>
  <c r="J47"/>
  <c r="J49"/>
  <c r="J51"/>
  <c r="J53"/>
  <c r="J55"/>
  <c r="J61"/>
  <c r="J63"/>
  <c r="J67"/>
  <c r="J72"/>
  <c r="J74"/>
  <c r="J75"/>
  <c r="J76"/>
  <c r="J77"/>
  <c r="J78"/>
  <c r="J79"/>
  <c r="J80"/>
  <c r="J81"/>
  <c r="J82"/>
  <c r="J83"/>
  <c r="J84"/>
  <c r="J103"/>
  <c r="J104"/>
  <c r="J105"/>
  <c r="J106"/>
  <c r="J107"/>
  <c r="J115"/>
  <c r="J116"/>
  <c r="J146"/>
  <c r="J148"/>
  <c r="J150"/>
  <c r="J152"/>
  <c r="J154"/>
  <c r="J156"/>
  <c r="J158"/>
  <c r="J161"/>
  <c r="J165"/>
  <c r="J167"/>
  <c r="J169"/>
  <c r="J171"/>
  <c r="J173"/>
  <c r="J175"/>
  <c r="J179"/>
  <c r="J185"/>
  <c r="J191"/>
  <c r="J192"/>
  <c r="J193"/>
  <c r="J198"/>
  <c r="J199"/>
  <c r="J200"/>
  <c r="J201"/>
  <c r="J202"/>
  <c r="J208"/>
  <c r="J212"/>
  <c r="J214"/>
  <c r="J219"/>
  <c r="J220"/>
  <c r="J222"/>
  <c r="J223"/>
  <c r="J229"/>
  <c r="J234"/>
  <c r="H233"/>
  <c r="H232" s="1"/>
  <c r="H231" s="1"/>
  <c r="H230" s="1"/>
  <c r="J230" s="1"/>
  <c r="H228"/>
  <c r="H227" s="1"/>
  <c r="H226" s="1"/>
  <c r="H225" s="1"/>
  <c r="H224" s="1"/>
  <c r="J224" s="1"/>
  <c r="H221"/>
  <c r="H218"/>
  <c r="H213"/>
  <c r="J213" s="1"/>
  <c r="H211"/>
  <c r="J211" s="1"/>
  <c r="H207"/>
  <c r="H206" s="1"/>
  <c r="H205" s="1"/>
  <c r="H204" s="1"/>
  <c r="H203" s="1"/>
  <c r="J203" s="1"/>
  <c r="H197"/>
  <c r="H189" s="1"/>
  <c r="H184"/>
  <c r="H178"/>
  <c r="H174"/>
  <c r="J174" s="1"/>
  <c r="H172"/>
  <c r="H170"/>
  <c r="J170" s="1"/>
  <c r="H168"/>
  <c r="H166"/>
  <c r="J166" s="1"/>
  <c r="H164"/>
  <c r="J164" s="1"/>
  <c r="H160"/>
  <c r="J160" s="1"/>
  <c r="H157"/>
  <c r="J157" s="1"/>
  <c r="H155"/>
  <c r="J155" s="1"/>
  <c r="H153"/>
  <c r="J153" s="1"/>
  <c r="H151"/>
  <c r="H149"/>
  <c r="J149" s="1"/>
  <c r="H147"/>
  <c r="J147" s="1"/>
  <c r="H145"/>
  <c r="H134"/>
  <c r="J134" s="1"/>
  <c r="H129"/>
  <c r="H127"/>
  <c r="J127" s="1"/>
  <c r="H125"/>
  <c r="J125" s="1"/>
  <c r="H123"/>
  <c r="J123" s="1"/>
  <c r="H114"/>
  <c r="H102"/>
  <c r="H101" s="1"/>
  <c r="H100" s="1"/>
  <c r="H71"/>
  <c r="J71" s="1"/>
  <c r="H66"/>
  <c r="J66" s="1"/>
  <c r="H65"/>
  <c r="H64" s="1"/>
  <c r="J64" s="1"/>
  <c r="H62"/>
  <c r="J62" s="1"/>
  <c r="H60"/>
  <c r="H52"/>
  <c r="J52" s="1"/>
  <c r="H50"/>
  <c r="J50" s="1"/>
  <c r="H48"/>
  <c r="J48" s="1"/>
  <c r="H35"/>
  <c r="H30"/>
  <c r="J30" s="1"/>
  <c r="H27"/>
  <c r="H26" s="1"/>
  <c r="H15"/>
  <c r="J60" l="1"/>
  <c r="J221"/>
  <c r="J168"/>
  <c r="J151"/>
  <c r="H217"/>
  <c r="H216" s="1"/>
  <c r="H215" s="1"/>
  <c r="H111"/>
  <c r="H162"/>
  <c r="H159" s="1"/>
  <c r="D7" i="2"/>
  <c r="E8"/>
  <c r="J129" i="1"/>
  <c r="I162"/>
  <c r="I159" s="1"/>
  <c r="I25"/>
  <c r="I24" s="1"/>
  <c r="J197"/>
  <c r="H210"/>
  <c r="H209" s="1"/>
  <c r="J209" s="1"/>
  <c r="J172"/>
  <c r="I99"/>
  <c r="J100"/>
  <c r="H99"/>
  <c r="H98" s="1"/>
  <c r="I13"/>
  <c r="H13"/>
  <c r="H12" s="1"/>
  <c r="I217"/>
  <c r="I216" s="1"/>
  <c r="I215" s="1"/>
  <c r="J215" s="1"/>
  <c r="J184"/>
  <c r="J178"/>
  <c r="I110"/>
  <c r="I109" s="1"/>
  <c r="I108" s="1"/>
  <c r="J39"/>
  <c r="J218"/>
  <c r="I188"/>
  <c r="I187" s="1"/>
  <c r="I144"/>
  <c r="I143" s="1"/>
  <c r="I142" s="1"/>
  <c r="I59"/>
  <c r="I58" s="1"/>
  <c r="I57" s="1"/>
  <c r="J35"/>
  <c r="H59"/>
  <c r="H58" s="1"/>
  <c r="H57" s="1"/>
  <c r="H133"/>
  <c r="H144"/>
  <c r="H143" s="1"/>
  <c r="H142" s="1"/>
  <c r="H188"/>
  <c r="H187" s="1"/>
  <c r="H25"/>
  <c r="H24" s="1"/>
  <c r="H70"/>
  <c r="J73"/>
  <c r="J233"/>
  <c r="J231"/>
  <c r="J227"/>
  <c r="J225"/>
  <c r="J207"/>
  <c r="J205"/>
  <c r="J190"/>
  <c r="J101"/>
  <c r="J27"/>
  <c r="J15"/>
  <c r="J232"/>
  <c r="J228"/>
  <c r="J226"/>
  <c r="J210"/>
  <c r="J206"/>
  <c r="J204"/>
  <c r="J145"/>
  <c r="J114"/>
  <c r="J102"/>
  <c r="J65"/>
  <c r="J14"/>
  <c r="I186" l="1"/>
  <c r="J216"/>
  <c r="H186"/>
  <c r="J58"/>
  <c r="E7" i="2"/>
  <c r="H132" i="1"/>
  <c r="J133"/>
  <c r="J57"/>
  <c r="J59"/>
  <c r="J217"/>
  <c r="J187"/>
  <c r="J188"/>
  <c r="J159"/>
  <c r="J163"/>
  <c r="J162"/>
  <c r="J144"/>
  <c r="J13"/>
  <c r="I12"/>
  <c r="J99"/>
  <c r="I98"/>
  <c r="J85"/>
  <c r="J189"/>
  <c r="J26"/>
  <c r="I141"/>
  <c r="J143"/>
  <c r="J142"/>
  <c r="H141"/>
  <c r="J25"/>
  <c r="J24"/>
  <c r="H110"/>
  <c r="J111"/>
  <c r="H69"/>
  <c r="H68" s="1"/>
  <c r="H11" s="1"/>
  <c r="H241" s="1"/>
  <c r="J70"/>
  <c r="J12"/>
  <c r="J186" l="1"/>
  <c r="I10"/>
  <c r="H131"/>
  <c r="J131" s="1"/>
  <c r="J132"/>
  <c r="J98"/>
  <c r="J141"/>
  <c r="J69"/>
  <c r="H109"/>
  <c r="H108" s="1"/>
  <c r="J110"/>
  <c r="J68" l="1"/>
  <c r="H10"/>
  <c r="J109"/>
  <c r="J108" l="1"/>
  <c r="J241"/>
  <c r="J10"/>
  <c r="J11"/>
</calcChain>
</file>

<file path=xl/sharedStrings.xml><?xml version="1.0" encoding="utf-8"?>
<sst xmlns="http://schemas.openxmlformats.org/spreadsheetml/2006/main" count="1421" uniqueCount="358">
  <si>
    <t xml:space="preserve">                                              </t>
  </si>
  <si>
    <t>(тыс. рублей)</t>
  </si>
  <si>
    <t>№ п/п</t>
  </si>
  <si>
    <t xml:space="preserve">Наименование </t>
  </si>
  <si>
    <t>ГРБС</t>
  </si>
  <si>
    <t>Раздел</t>
  </si>
  <si>
    <t>Подраздел</t>
  </si>
  <si>
    <t>Целевая статья</t>
  </si>
  <si>
    <t>Вид расхода</t>
  </si>
  <si>
    <t>Сумма</t>
  </si>
  <si>
    <t>Администрация сельского поселения "Хасуртайское"</t>
  </si>
  <si>
    <t>991</t>
  </si>
  <si>
    <t>ОБЩЕГОСУДАРСТВЕННЫЕ ВОПРОСЫ</t>
  </si>
  <si>
    <t>01</t>
  </si>
  <si>
    <t>Функционирование высшего должностного лица субьекта Российской Федерации и органа местного самоуправления</t>
  </si>
  <si>
    <t>02</t>
  </si>
  <si>
    <t>Непрограммные расходы органов местного самоуправления</t>
  </si>
  <si>
    <t>9900000000</t>
  </si>
  <si>
    <t>Непрограммные расходы</t>
  </si>
  <si>
    <t>9990000000</t>
  </si>
  <si>
    <t>Первоочередные расходы</t>
  </si>
  <si>
    <t>9990070200</t>
  </si>
  <si>
    <t>Фонд оплаты труда государственных (муниципальных) органов</t>
  </si>
  <si>
    <t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</si>
  <si>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                                         </t>
  </si>
  <si>
    <t>129</t>
  </si>
  <si>
    <t>9990091040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</si>
  <si>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</si>
  <si>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</si>
  <si>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Фонд оплаты труда казенных учреждений</t>
  </si>
  <si>
    <t>111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</si>
  <si>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 </t>
  </si>
  <si>
    <t>119</t>
  </si>
  <si>
    <t>Уплата налога на имущество муниципальных бюджетных,автономных, казенных организаций</t>
  </si>
  <si>
    <t>Уплата налога на имущество организаций и земельного налога</t>
  </si>
  <si>
    <t>851</t>
  </si>
  <si>
    <t>Прочая закупка товаров, работ и услуг</t>
  </si>
  <si>
    <t>244</t>
  </si>
  <si>
    <t>Прочие расходы</t>
  </si>
  <si>
    <t>9990080100</t>
  </si>
  <si>
    <t>Мероприятия на выравнивание уровня бюджетной обеспеченности за счет субвенций бюджетам муниципальных районов на осуществление полномочий по расчету и предоставлению дотаций поселениям</t>
  </si>
  <si>
    <t>9990073090</t>
  </si>
  <si>
    <t>Прочая закупка товаров, работ и услуг для обеспечения
государственных (муниципальных) нужд</t>
  </si>
  <si>
    <t>Центральный аппарат</t>
  </si>
  <si>
    <t>9990091010</t>
  </si>
  <si>
    <t>Закупка товаров, работ, услуг в сфере информационно-коммуникационных технологий</t>
  </si>
  <si>
    <t>242</t>
  </si>
  <si>
    <t xml:space="preserve">Прочая закупка товаров, работ и услуг </t>
  </si>
  <si>
    <t>Уплата прочих налогов, сборов и иных платежей</t>
  </si>
  <si>
    <t>852</t>
  </si>
  <si>
    <t>Обеспечение деятельности финансовых, налоговых и таможенных органов и органов финансового (финансово-бюджетного) надзора (при наличии финансового органа)</t>
  </si>
  <si>
    <t>Межбюджетные трансферты на осуществление части полномочий по формированию и исполнению бюджета поселения</t>
  </si>
  <si>
    <t>Иные межбюджетные трансферты</t>
  </si>
  <si>
    <t>540</t>
  </si>
  <si>
    <t xml:space="preserve">Межбюджетные трансферты на осуществление части полномочий по ксо </t>
  </si>
  <si>
    <t>Прочие платежи</t>
  </si>
  <si>
    <t>Премирование по итогам смотра-конкурса "Лучшая колонна территориального общественного самоуправления МО "Хоринский район"</t>
  </si>
  <si>
    <t>06</t>
  </si>
  <si>
    <t>99900P0100</t>
  </si>
  <si>
    <t>Межбюджетные трансферты на осуществление части полномочий  КСО сельских поселений</t>
  </si>
  <si>
    <t>99900P0200</t>
  </si>
  <si>
    <t xml:space="preserve">Обеспечение проведения выборов и референдумов
</t>
  </si>
  <si>
    <t>07</t>
  </si>
  <si>
    <t>Прочая закупка товаров, работ и услуг для обеспечения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</si>
  <si>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</si>
  <si>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</si>
  <si>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</si>
  <si>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</si>
  <si>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</si>
  <si>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</si>
  <si>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>Обеспечение деятельности казенных учреждений</t>
  </si>
  <si>
    <t>9990020100</t>
  </si>
  <si>
    <t xml:space="preserve">Фонд оплаты труда казенных учреждений
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</si>
  <si>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</si>
  <si>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Межбюджетные трансферты для премирования победителей и призеров республиканского конкурса «Лучшее территориальное общественное самоуправление»</t>
  </si>
  <si>
    <t>9990074030</t>
  </si>
  <si>
    <t>Иные выплаты населению</t>
  </si>
  <si>
    <t>360</t>
  </si>
  <si>
    <t xml:space="preserve">Межбюджетные трансферты на осуществление части полномочий по земельному контролю в границах поселения  </t>
  </si>
  <si>
    <t>99900P0500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</si>
  <si>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</si>
  <si>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</si>
  <si>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</si>
  <si>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9990051180</t>
  </si>
  <si>
    <t>НАЦИОНАЛЬНАЯ БЕЗОПАСНОСТЬ И ПРАВООХРАНИТЕЛЬНАЯ ДЕЯТЕЛЬНОСТЬ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</si>
  <si>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</si>
  <si>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</si>
  <si>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>122</t>
  </si>
  <si>
    <t>10</t>
  </si>
  <si>
    <t>Другие вопросы в области национальной безопасности и правоохранительной деятельности</t>
  </si>
  <si>
    <t>Прочие мероприятия, связанные с выполнением обязательств органов местного самоуправления</t>
  </si>
  <si>
    <t>999 8290</t>
  </si>
  <si>
    <t>Мероприятия по опашке минерализованных полос</t>
  </si>
  <si>
    <t>99900R0100</t>
  </si>
  <si>
    <t>Межбюджетные трансферты на опашку минерализованных полос</t>
  </si>
  <si>
    <t>Межбюджетные трансферты на осуществление части полномочий для проведения профилактических мероприятий по обеспечению пожарной безопасности на территориях сельских поселений</t>
  </si>
  <si>
    <t>99900R0400</t>
  </si>
  <si>
    <t>Другие вопросы в области национальной экономики</t>
  </si>
  <si>
    <t>ЖИЛИЩНО - КОММУНАЛЬНОЕ ХОЗЯЙСТВО</t>
  </si>
  <si>
    <t>05</t>
  </si>
  <si>
    <t xml:space="preserve">Коммунальное хозяйство </t>
  </si>
  <si>
    <t>Прочая закупка товаров, работ и услуг для обеспечения
муниципальных нужд</t>
  </si>
  <si>
    <t xml:space="preserve">Межбюджетные трансферты для премирования победителей и призерам республиканского конкурса «Лучшее территориальное общественное самоуправление» </t>
  </si>
  <si>
    <r>
      <t xml:space="preserve">Мероприятия </t>
    </r>
    <r>
      <rPr>
        <sz val="10"/>
        <color indexed="8"/>
        <rFont val="Times New Roman"/>
        <family val="1"/>
        <charset val="204"/>
      </rPr>
      <t>по организации в границах поселения водоснабжения населения, водоотведения</t>
    </r>
  </si>
  <si>
    <t>Межбюджетные трансферты для премирования победителей и призерам республиканского конкурса "Лучшее территориальное общественное самоуправление"</t>
  </si>
  <si>
    <t>Благоустройство</t>
  </si>
  <si>
    <t>Иные МБТ на поддержку гражданских инициатив "Народный бюджет"</t>
  </si>
  <si>
    <t>999072140</t>
  </si>
  <si>
    <t>Иные МБТ на поддержку гражданских инициатив "Народный бюджет" за счет МБ</t>
  </si>
  <si>
    <t>999080200</t>
  </si>
  <si>
    <t>Межбюджетные трансферты на осуществление части полномочий по муниципальному контролю в сфере благоустройства в 2020-2024гг</t>
  </si>
  <si>
    <t>99900Р0300</t>
  </si>
  <si>
    <t xml:space="preserve">Межбюджетные трансферты на исполнение полномочий по ликвидации, уборке и буртованию твердых отходов на свалках (в том числе несанкционированных), расположенных на территориях сельских поселений </t>
  </si>
  <si>
    <t>9990080300</t>
  </si>
  <si>
    <t>КУЛЬТУРА, КИНЕМАТОГРАФИЯ</t>
  </si>
  <si>
    <t>08</t>
  </si>
  <si>
    <t>Культура</t>
  </si>
  <si>
    <t xml:space="preserve">Межбюджетные трансферты на осуществление полномочий для организации досуга и обеспечения жителей поселения услугами организации культуры </t>
  </si>
  <si>
    <t>99900P0401</t>
  </si>
  <si>
    <t>Межбюджетные трансферты на ИРО по увеличению ФОТ основного персонала отрасли "Культура"</t>
  </si>
  <si>
    <t>99900P0402</t>
  </si>
  <si>
    <t>Межбюджетные трансферты бюджетам муниципальных районов (городских округов) на повышение средней заработной платы работников муниципальных учреждений отрасли отрасли культуры на 2017 год</t>
  </si>
  <si>
    <t>99900P0403</t>
  </si>
  <si>
    <t>СОЦИАЛЬНАЯ ПОЛИТИКА</t>
  </si>
  <si>
    <t>Пенсионное обеспечение</t>
  </si>
  <si>
    <t>Публичные нормативные обязательства</t>
  </si>
  <si>
    <t>9990060100</t>
  </si>
  <si>
    <t xml:space="preserve"> Иные пенсии, социальные доплаты к пенсиям</t>
  </si>
  <si>
    <t>312</t>
  </si>
  <si>
    <t>ФИЗИЧЕСКАЯ КУЛЬТУРА И СПОРТ</t>
  </si>
  <si>
    <t>Массовый спорт</t>
  </si>
  <si>
    <t>Другие вопросы в области культуры, кинематографии</t>
  </si>
  <si>
    <t>00</t>
  </si>
  <si>
    <t>Прочая закупка товаров, работ и услуг для обеспечения государственных (муниципальных) нужд</t>
  </si>
  <si>
    <t>Пособия, компенсации и иные социальные выплаты гражданам, кроме публичных нормативных обязательств</t>
  </si>
  <si>
    <t>321</t>
  </si>
  <si>
    <t>ВСЕГО РАСХОДОВ</t>
  </si>
  <si>
    <t>Приложение №4</t>
  </si>
  <si>
    <t xml:space="preserve">Исполнение </t>
  </si>
  <si>
    <t>% исполнения</t>
  </si>
  <si>
    <t xml:space="preserve">Ведомственная структура расходов местного бюджета </t>
  </si>
  <si>
    <t>Обеспечение функционирования высшего должностного лица МО сельского поселения</t>
  </si>
  <si>
    <t>247</t>
  </si>
  <si>
    <t>Закупа энергетических ресурсов</t>
  </si>
  <si>
    <t>853</t>
  </si>
  <si>
    <t xml:space="preserve">Уплата прочих налогов, сборов
</t>
  </si>
  <si>
    <t>Уплата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</si>
  <si>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</si>
  <si>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энергетических ресурсов</t>
  </si>
  <si>
    <t>9990080200</t>
  </si>
  <si>
    <t>Финансовая поддержка ТОС посредством республиканского конкурса "Лучшее территориальное общественное самоуправление"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</si>
  <si>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</si>
  <si>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114 02052 10 0000 410</t>
  </si>
  <si>
    <t xml:space="preserve">ДОХОДЫ ОТ ПРОДАЖИ МАТЕРИАЛЬНЫХ И НЕМАТЕРИАЛЬНЫХ АКТИВОВ </t>
  </si>
  <si>
    <t>114 00000 00 0000 000</t>
  </si>
  <si>
    <t>-</t>
  </si>
  <si>
    <t>Невыясненные поступления, зачисляемые в бюджеты сельских поселений</t>
  </si>
  <si>
    <t>117 01050 10 0000 180</t>
  </si>
  <si>
    <t>ПРОЧИЕ НЕНАЛОГОВЫЕ ДОХОДЫ</t>
  </si>
  <si>
    <t>117 00000 00 0000 000</t>
  </si>
  <si>
    <t xml:space="preserve"> Доходы от реализации иного имущества, находящегося в сосбственности сельских поселений ( 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 </t>
  </si>
  <si>
    <t xml:space="preserve">114 02053 10 0000 440 </t>
  </si>
  <si>
    <t xml:space="preserve">Прочие поступления от денежных взысканий (штрафов) и иных сумм в возмещениеущерба,зачисляемые в бюджет сельских поселений </t>
  </si>
  <si>
    <t>116 90050 10 00000 140</t>
  </si>
  <si>
    <t>ШТРАФЫ, САНКЦИИ, ВОЗМЕЩЕНИЕ УЩЕРБА</t>
  </si>
  <si>
    <t>116 00000 00 00000 000</t>
  </si>
  <si>
    <t xml:space="preserve">  Доходы бюджетов сельских поселений от возврата бюджетными учреждениями остатков субсидий прошлых лет</t>
  </si>
  <si>
    <t>2 18 0501 10 00000 180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</si>
  <si>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</si>
  <si>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>2 18 0000 00 00000 180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</si>
  <si>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</si>
  <si>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2 18 0000 00 0000 000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</si>
  <si>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</si>
  <si>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2 02 04014 10 0000 151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</si>
  <si>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уровня.</t>
  </si>
  <si>
    <t xml:space="preserve">  2 02 04012 10 0000 151</t>
  </si>
  <si>
    <t xml:space="preserve">  2 02 04000 00 0000 151</t>
  </si>
  <si>
    <t>Субвенции бюджетам поселений на осуществление первичного воинского учета на территориях, где отсутствуют военные комиссариаты.</t>
  </si>
  <si>
    <t xml:space="preserve"> 2 02 03015 10 0000 151</t>
  </si>
  <si>
    <t xml:space="preserve">Субвенции бюджетам субъектов Российской Федерации и муниципальных образований </t>
  </si>
  <si>
    <t xml:space="preserve">  2 02 03000 00 0000 151</t>
  </si>
  <si>
    <t>Дотации бюджетам поселений на выравнивание уровня бюджетной обеспеченности.</t>
  </si>
  <si>
    <t xml:space="preserve"> 2 02 01001 10 0000 151</t>
  </si>
  <si>
    <t>Дотации бюджетам субъектов Российской Федерации и муниципальных образований</t>
  </si>
  <si>
    <t xml:space="preserve"> 2 02 01000 00 0000 151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</si>
  <si>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</si>
  <si>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</si>
  <si>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</si>
  <si>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</si>
  <si>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</si>
  <si>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116 90050 10 0000 140</t>
  </si>
  <si>
    <t xml:space="preserve">  ШТРАФЫ, САНКЦИИ, ВОЗМЕЩЕНИЕ УЩЕРБА</t>
  </si>
  <si>
    <t>116 00000 00 0000 000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</si>
  <si>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</si>
  <si>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ОКАЗАНИЯ ПЛАТНЫХ УСЛУГ (РАБОТ) И КОМПЕНСАЦИИ ЗАТРАТ ГОСУДАРСТВА</t>
  </si>
  <si>
    <t>Неналоговые поступления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</si>
  <si>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</si>
  <si>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</si>
  <si>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Земельный налог с организаций, обладающих земельным участком, расположенным в границах сельских 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</si>
  <si>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</si>
  <si>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</si>
  <si>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</si>
  <si>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НАЛОГИ НА ИМУЩЕСТВО</t>
  </si>
  <si>
    <t>1 06 00000 00 0000 000</t>
  </si>
  <si>
    <t>Единый сельскохозяйственный налог</t>
  </si>
  <si>
    <t xml:space="preserve"> 1 05 03000 01 0000 110</t>
  </si>
  <si>
    <t>НАЛОГИ ПА СОВОКУПНЫЙ ДОХОД</t>
  </si>
  <si>
    <t xml:space="preserve"> 1 05 00000 00 0000 000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</si>
  <si>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сответствующему платежу, в том числе отменённому)</t>
  </si>
  <si>
    <t>1 01 020300 11 000 110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</si>
  <si>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</si>
  <si>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1 01 020300 10 000 110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</si>
  <si>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</si>
  <si>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1 01 020100 12 000 110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</si>
  <si>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(перерасчеты, недоимка и задолженность по сответствующему платежу, в том числе отменённому)</t>
  </si>
  <si>
    <t>1 01 020100 11 000 110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</si>
  <si>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</si>
  <si>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</si>
  <si>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</si>
  <si>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</si>
  <si>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</si>
  <si>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</t>
  </si>
  <si>
    <t>НАЛОГИ НА ПРИБЫЛЬ (ДОХОД), ПРИРОСТ КАПИТАЛА</t>
  </si>
  <si>
    <t>Кассовое исполнение, тыс.рублей</t>
  </si>
  <si>
    <t>Годовые бюджетные назначения, тыс.рублей</t>
  </si>
  <si>
    <t>КБК</t>
  </si>
  <si>
    <t>(тыс.руб.)</t>
  </si>
  <si>
    <t>Налоговые и неналоговые доходы</t>
  </si>
  <si>
    <t>Приложение № 1</t>
  </si>
  <si>
    <t>2 18 05000 10 0000 180</t>
  </si>
  <si>
    <t>2 18 00000 00 0000 180</t>
  </si>
  <si>
    <t>2 18 00000 00 0000 000</t>
  </si>
  <si>
    <t xml:space="preserve">  2 02 40014 10 0000 151</t>
  </si>
  <si>
    <t xml:space="preserve">  2 02 45160 10 0000 151</t>
  </si>
  <si>
    <t>Межбюджетные трансферты, передаваемые бюджетам поселений на проведение Всероссийского форума профессиональной ориентации "ПроеКТОриЯ"</t>
  </si>
  <si>
    <t xml:space="preserve">  2 02 40000 00 0000 151</t>
  </si>
  <si>
    <t>2 02 90054 10 0000 150</t>
  </si>
  <si>
    <t>Прочие безвозмездные поступления в бюджеты сельских поселений от бюджетов муницыпальных районов</t>
  </si>
  <si>
    <t>2 02 90050 00 0000 150</t>
  </si>
  <si>
    <t>Прочие безвозмездные поступления от бюджетов муниципальных районов</t>
  </si>
  <si>
    <t>доходов  бюджета поселения</t>
  </si>
  <si>
    <t>администратора поступлений</t>
  </si>
  <si>
    <t>Код бюджетной классификации</t>
  </si>
  <si>
    <t>Наименование показателя</t>
  </si>
  <si>
    <t xml:space="preserve">Объем безвозмездных поступлений </t>
  </si>
  <si>
    <t>Приложение № 2</t>
  </si>
  <si>
    <t>Всего расходов</t>
  </si>
  <si>
    <t>11 02</t>
  </si>
  <si>
    <t>000</t>
  </si>
  <si>
    <t xml:space="preserve">000 00 00 </t>
  </si>
  <si>
    <t>Физическая культура и спорт</t>
  </si>
  <si>
    <t>11 00</t>
  </si>
  <si>
    <t>10 01</t>
  </si>
  <si>
    <t>Социальное обеспечение</t>
  </si>
  <si>
    <t xml:space="preserve">10 00 </t>
  </si>
  <si>
    <t>08 04</t>
  </si>
  <si>
    <t>000 00 00</t>
  </si>
  <si>
    <t>09</t>
  </si>
  <si>
    <t xml:space="preserve"> 000 00 00 </t>
  </si>
  <si>
    <t>08 01</t>
  </si>
  <si>
    <t>Культура,кинематография,средства массовой информации</t>
  </si>
  <si>
    <t>08 00</t>
  </si>
  <si>
    <t>05 03</t>
  </si>
  <si>
    <t>Коммунальное хозяйство</t>
  </si>
  <si>
    <t>05 02</t>
  </si>
  <si>
    <t>Жилищно-коммунальное хозяйство</t>
  </si>
  <si>
    <t>05 00</t>
  </si>
  <si>
    <t>04 12</t>
  </si>
  <si>
    <t>Национальная экономика</t>
  </si>
  <si>
    <t>04 00</t>
  </si>
  <si>
    <t>Защита населения и территории от чрезвычайных ситуаций природного и техногенного характера,пожарная безопасность</t>
  </si>
  <si>
    <t>03 10</t>
  </si>
  <si>
    <t>Национальная безопасность и правоохранительная деятельность</t>
  </si>
  <si>
    <t>03 00</t>
  </si>
  <si>
    <t>02 03</t>
  </si>
  <si>
    <t xml:space="preserve"> 000</t>
  </si>
  <si>
    <t>Национальная оборона</t>
  </si>
  <si>
    <t>02 00</t>
  </si>
  <si>
    <t xml:space="preserve">Другие общегосударственные вопросы </t>
  </si>
  <si>
    <t>01 13</t>
  </si>
  <si>
    <t>01 11</t>
  </si>
  <si>
    <t>Обеспечение проведения выборов и референдумов</t>
  </si>
  <si>
    <t>01 07</t>
  </si>
  <si>
    <t xml:space="preserve">Обеспечение деятельности финансовых, налоговых и таможенных органов и органов финансового (финансового- бюджетного)надзора </t>
  </si>
  <si>
    <t>01 06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</si>
  <si>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</si>
  <si>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01 04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</si>
  <si>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</si>
  <si>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</si>
  <si>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Функционирование высшего должностного лица субъекта Российской Федерации и органа местного самоуправления</t>
  </si>
  <si>
    <t>01 02</t>
  </si>
  <si>
    <t xml:space="preserve"> 000 00 00</t>
  </si>
  <si>
    <t>Общегосударственные вопросы</t>
  </si>
  <si>
    <t>01 00</t>
  </si>
  <si>
    <t>% исполнения утвержденных назначений</t>
  </si>
  <si>
    <t>Утвержденные бюджетные назначения, тыс.рублей</t>
  </si>
  <si>
    <t>ВР</t>
  </si>
  <si>
    <t>ЦСР</t>
  </si>
  <si>
    <t>ПР</t>
  </si>
  <si>
    <t>Рз</t>
  </si>
  <si>
    <t>Гл</t>
  </si>
  <si>
    <t>Раздел, подраздел</t>
  </si>
  <si>
    <t xml:space="preserve"> по разделам , подразделам класcификации расходов бюджета </t>
  </si>
  <si>
    <t>Распределение бюджетных ассигнований</t>
  </si>
  <si>
    <t>Приложение №3</t>
  </si>
  <si>
    <t>ИТОГО источников финансирования</t>
  </si>
  <si>
    <t>2213,57307</t>
  </si>
  <si>
    <t>Уменьшение прочих остатков денежных средств бюжетов сельских поселений</t>
  </si>
  <si>
    <t>Уменьшение остатков средств бюджетов</t>
  </si>
  <si>
    <t>-2071,384</t>
  </si>
  <si>
    <t>Увеличение прочих остатков денежных средств бюджетов сельских поселений</t>
  </si>
  <si>
    <t>Увеличение остатков средств бюджетов</t>
  </si>
  <si>
    <t>Изменение остатков средств на счетах по учету средств бюджетов</t>
  </si>
  <si>
    <t>Уточненная сводная бюджетная роспись, тыс.рублей</t>
  </si>
  <si>
    <t xml:space="preserve">коды груп, подгрупп, статей,видов </t>
  </si>
  <si>
    <t>Наименование</t>
  </si>
  <si>
    <t xml:space="preserve">                                      Источники финансирования дефицита местного бюджета</t>
  </si>
  <si>
    <t>Приложение № 5</t>
  </si>
  <si>
    <t>Налоговые доходы</t>
  </si>
  <si>
    <t>Неналоговые доходы</t>
  </si>
  <si>
    <t>1 01 00000 00 0000 000</t>
  </si>
  <si>
    <t>1 01 02000 01 0000 110</t>
  </si>
  <si>
    <t>1 01 02010 01 0000 110</t>
  </si>
  <si>
    <t>1 13 00000 00 0000 000</t>
  </si>
  <si>
    <t>1 13 02995 10 0000 130</t>
  </si>
  <si>
    <t>1 13 02065 10 0000 130</t>
  </si>
  <si>
    <t>Прочие доходы от компенсации затрат бюджетов сельских поселений</t>
  </si>
  <si>
    <t>1 11 00000 00 0000 000</t>
  </si>
  <si>
    <t>ДОХОДЫ ОТ ИСПОЛЬЗОВАНИЯ ИМУЩЕСТВА,НАХОДЯЩЕГОСЯ В ГОСУДАРСТВЕННОЙ И МУНИЦИПАЛЬНОЙ СОБСТВЕННОСТИ</t>
  </si>
  <si>
    <t>1 11 05025 10 0000 120</t>
  </si>
  <si>
    <t>Доходы получаемые в виде арендной платы, а также срества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</si>
  <si>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2 02 15000 00 0000 151</t>
  </si>
  <si>
    <t>2 02 15001 10 0000 151</t>
  </si>
  <si>
    <t>2 02 35118 00 0000 151</t>
  </si>
  <si>
    <t>2 02 35118 10 0000 151</t>
  </si>
  <si>
    <t>Наименование разделов и подразделов</t>
  </si>
  <si>
    <t xml:space="preserve"> 0 10 50000 00 0000 000</t>
  </si>
  <si>
    <t xml:space="preserve"> 0 10 50000 00 0000 500</t>
  </si>
  <si>
    <t xml:space="preserve"> 0 10 50201 10 0000 510</t>
  </si>
  <si>
    <t xml:space="preserve"> 0 10 50000 00 0000 600</t>
  </si>
  <si>
    <t xml:space="preserve"> 0 10 50201 10 0000 610</t>
  </si>
  <si>
    <t>НАЦИОНАЛЬНАЯ ОБОРОНА</t>
  </si>
  <si>
    <t>Межбюджетные трансферты на осуществление части полномочий  ЦБ сельских поселений</t>
  </si>
  <si>
    <t xml:space="preserve">Межбюджетные трансферты 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</si>
  <si>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</si>
  <si>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2 08 00000 00 0000 000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</si>
  <si>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</si>
  <si>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2 08 05000 10 0000 150</t>
  </si>
  <si>
    <t>880</t>
  </si>
  <si>
    <t>Специальные расходы</t>
  </si>
  <si>
    <t>9990074810</t>
  </si>
  <si>
    <t>Финансовое обеспечение расходных обязательств, возникающих при выполнении полномочий по решению вопросов местного значения</t>
  </si>
  <si>
    <t xml:space="preserve">"Об утверждении отчета об исполнении бюджета муниципального 
образования сельское поселение «Хасуртайское» за 2 квартал 2024 год"
</t>
  </si>
  <si>
    <t>Исполнение за 2 квартал 2024 год, тыс.рублей</t>
  </si>
  <si>
    <t>Исполнение за 2 квартал 2024 года,тыс.рублей</t>
  </si>
  <si>
    <t>к Постановлению №217  от 24 июля 2024 г.</t>
  </si>
  <si>
    <t>Финансовая поддержка ТОС посредством республиканского конкурса «Лучшее территориальное общественное самоуправление»</t>
  </si>
  <si>
    <t>к Постановлению №44 от 24 июля 2024г.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</si>
</sst>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0.00000"/>
    <numFmt numFmtId="166" formatCode="0.0"/>
    <numFmt numFmtId="167" formatCode="_-* #,##0.00_р_._-;\-* #,##0.00_р_._-;_-* &quot;-&quot;??_р_._-;_-@_-"/>
    <numFmt numFmtId="168" formatCode="#,##0.0"/>
  </numFmts>
  <fonts count="27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"/>
      <family val="1"/>
    </font>
    <font>
      <i/>
      <sz val="10"/>
      <name val="Times New Roman"/>
      <family val="1"/>
    </font>
    <font>
      <sz val="8"/>
      <name val="Arial Cyr"/>
      <charset val="204"/>
    </font>
    <font>
      <sz val="12"/>
      <name val="Arial Cyr"/>
      <charset val="204"/>
    </font>
    <font>
      <b/>
      <sz val="7"/>
      <name val="Times New Roman"/>
      <family val="1"/>
    </font>
    <font>
      <sz val="10"/>
      <name val="Arial"/>
    </font>
    <font>
      <b/>
      <sz val="10"/>
      <name val="Arial"/>
      <family val="2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sz val="9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4" fillId="0" borderId="9">
      <alignment horizontal="left" wrapText="1" indent="2"/>
    </xf>
    <xf numFmtId="49" fontId="14" fillId="0" borderId="12">
      <alignment horizontal="center"/>
    </xf>
    <xf numFmtId="167" fontId="12" fillId="0" borderId="0" applyFont="0" applyFill="0" applyBorder="0" applyAlignment="0" applyProtection="0"/>
    <xf numFmtId="0" fontId="14" fillId="0" borderId="16">
      <alignment horizontal="left" wrapText="1" indent="2"/>
    </xf>
    <xf numFmtId="0" fontId="22" fillId="0" borderId="0"/>
  </cellStyleXfs>
  <cellXfs count="2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/>
    <xf numFmtId="0" fontId="1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left" vertical="center" wrapText="1"/>
    </xf>
    <xf numFmtId="0" fontId="4" fillId="0" borderId="0" xfId="0" applyFont="1"/>
    <xf numFmtId="49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wrapText="1"/>
    </xf>
    <xf numFmtId="49" fontId="1" fillId="3" borderId="1" xfId="1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3" borderId="4" xfId="0" applyFont="1" applyFill="1" applyBorder="1" applyAlignment="1">
      <alignment horizontal="justify"/>
    </xf>
    <xf numFmtId="0" fontId="1" fillId="3" borderId="5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horizontal="justify"/>
    </xf>
    <xf numFmtId="0" fontId="1" fillId="0" borderId="1" xfId="0" applyFont="1" applyBorder="1"/>
    <xf numFmtId="165" fontId="1" fillId="0" borderId="1" xfId="0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/>
    </xf>
    <xf numFmtId="49" fontId="4" fillId="3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/>
    <xf numFmtId="165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Border="1" applyAlignment="1">
      <alignment horizontal="justify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/>
    <xf numFmtId="0" fontId="4" fillId="0" borderId="8" xfId="0" applyFont="1" applyBorder="1"/>
    <xf numFmtId="0" fontId="11" fillId="0" borderId="8" xfId="0" applyFont="1" applyBorder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6" fontId="0" fillId="0" borderId="0" xfId="0" applyNumberFormat="1"/>
    <xf numFmtId="0" fontId="0" fillId="0" borderId="0" xfId="0" applyBorder="1"/>
    <xf numFmtId="166" fontId="0" fillId="0" borderId="0" xfId="0" applyNumberFormat="1" applyBorder="1"/>
    <xf numFmtId="2" fontId="0" fillId="0" borderId="1" xfId="0" applyNumberFormat="1" applyBorder="1"/>
    <xf numFmtId="165" fontId="0" fillId="0" borderId="1" xfId="0" applyNumberFormat="1" applyBorder="1"/>
    <xf numFmtId="0" fontId="5" fillId="0" borderId="1" xfId="0" applyFont="1" applyBorder="1" applyAlignment="1">
      <alignment wrapText="1"/>
    </xf>
    <xf numFmtId="3" fontId="1" fillId="0" borderId="1" xfId="0" applyNumberFormat="1" applyFont="1" applyFill="1" applyBorder="1" applyAlignment="1" applyProtection="1">
      <alignment horizontal="left" vertical="top"/>
    </xf>
    <xf numFmtId="2" fontId="0" fillId="0" borderId="1" xfId="0" applyNumberFormat="1" applyBorder="1" applyAlignment="1">
      <alignment horizontal="right"/>
    </xf>
    <xf numFmtId="165" fontId="13" fillId="0" borderId="1" xfId="0" applyNumberFormat="1" applyFont="1" applyBorder="1"/>
    <xf numFmtId="165" fontId="13" fillId="0" borderId="1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 applyProtection="1">
      <alignment vertical="top" wrapText="1"/>
    </xf>
    <xf numFmtId="3" fontId="4" fillId="0" borderId="1" xfId="0" applyNumberFormat="1" applyFont="1" applyFill="1" applyBorder="1" applyAlignment="1" applyProtection="1">
      <alignment horizontal="left" vertical="top"/>
    </xf>
    <xf numFmtId="165" fontId="1" fillId="0" borderId="1" xfId="0" applyNumberFormat="1" applyFont="1" applyBorder="1" applyAlignment="1">
      <alignment horizontal="right"/>
    </xf>
    <xf numFmtId="0" fontId="13" fillId="0" borderId="0" xfId="0" applyFont="1"/>
    <xf numFmtId="2" fontId="13" fillId="0" borderId="1" xfId="0" applyNumberFormat="1" applyFont="1" applyBorder="1" applyAlignment="1">
      <alignment horizontal="right"/>
    </xf>
    <xf numFmtId="165" fontId="4" fillId="0" borderId="1" xfId="0" applyNumberFormat="1" applyFont="1" applyBorder="1"/>
    <xf numFmtId="165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2" fontId="13" fillId="0" borderId="1" xfId="0" applyNumberFormat="1" applyFont="1" applyBorder="1"/>
    <xf numFmtId="165" fontId="0" fillId="0" borderId="1" xfId="0" applyNumberForma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0" fontId="1" fillId="0" borderId="1" xfId="2" applyNumberFormat="1" applyFont="1" applyFill="1" applyBorder="1" applyAlignment="1" applyProtection="1">
      <alignment wrapText="1"/>
    </xf>
    <xf numFmtId="0" fontId="0" fillId="0" borderId="1" xfId="0" applyFill="1" applyBorder="1"/>
    <xf numFmtId="0" fontId="4" fillId="0" borderId="1" xfId="2" applyNumberFormat="1" applyFont="1" applyFill="1" applyBorder="1" applyAlignment="1" applyProtection="1">
      <alignment wrapText="1"/>
    </xf>
    <xf numFmtId="0" fontId="13" fillId="0" borderId="1" xfId="0" applyFont="1" applyFill="1" applyBorder="1"/>
    <xf numFmtId="165" fontId="0" fillId="0" borderId="10" xfId="0" applyNumberFormat="1" applyBorder="1"/>
    <xf numFmtId="0" fontId="1" fillId="0" borderId="5" xfId="2" applyNumberFormat="1" applyFont="1" applyBorder="1" applyAlignment="1" applyProtection="1">
      <alignment wrapText="1"/>
    </xf>
    <xf numFmtId="0" fontId="0" fillId="0" borderId="4" xfId="0" applyBorder="1"/>
    <xf numFmtId="165" fontId="0" fillId="0" borderId="6" xfId="0" applyNumberFormat="1" applyBorder="1"/>
    <xf numFmtId="0" fontId="1" fillId="0" borderId="11" xfId="2" applyNumberFormat="1" applyFont="1" applyBorder="1" applyAlignment="1" applyProtection="1">
      <alignment wrapText="1"/>
    </xf>
    <xf numFmtId="0" fontId="0" fillId="0" borderId="1" xfId="0" applyBorder="1"/>
    <xf numFmtId="0" fontId="15" fillId="0" borderId="1" xfId="0" applyNumberFormat="1" applyFont="1" applyFill="1" applyBorder="1" applyAlignment="1" applyProtection="1">
      <alignment vertical="top"/>
    </xf>
    <xf numFmtId="0" fontId="1" fillId="0" borderId="9" xfId="2" applyNumberFormat="1" applyFont="1" applyAlignment="1" applyProtection="1">
      <alignment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left" vertical="top"/>
    </xf>
    <xf numFmtId="165" fontId="0" fillId="0" borderId="1" xfId="0" applyNumberFormat="1" applyBorder="1" applyAlignment="1"/>
    <xf numFmtId="0" fontId="16" fillId="0" borderId="1" xfId="0" applyNumberFormat="1" applyFont="1" applyFill="1" applyBorder="1" applyAlignment="1" applyProtection="1">
      <alignment horizontal="left" vertical="top"/>
    </xf>
    <xf numFmtId="165" fontId="13" fillId="0" borderId="1" xfId="0" applyNumberFormat="1" applyFont="1" applyBorder="1" applyAlignment="1"/>
    <xf numFmtId="0" fontId="17" fillId="0" borderId="1" xfId="0" applyNumberFormat="1" applyFont="1" applyFill="1" applyBorder="1" applyAlignment="1" applyProtection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justify" shrinkToFit="1"/>
    </xf>
    <xf numFmtId="165" fontId="12" fillId="0" borderId="6" xfId="0" applyNumberFormat="1" applyFont="1" applyBorder="1"/>
    <xf numFmtId="0" fontId="1" fillId="0" borderId="2" xfId="2" applyNumberFormat="1" applyFont="1" applyBorder="1" applyAlignment="1" applyProtection="1">
      <alignment wrapText="1"/>
    </xf>
    <xf numFmtId="165" fontId="13" fillId="0" borderId="6" xfId="0" applyNumberFormat="1" applyFont="1" applyBorder="1"/>
    <xf numFmtId="0" fontId="6" fillId="0" borderId="11" xfId="2" applyNumberFormat="1" applyFont="1" applyBorder="1" applyAlignment="1" applyProtection="1">
      <alignment wrapText="1"/>
    </xf>
    <xf numFmtId="0" fontId="16" fillId="0" borderId="1" xfId="0" applyNumberFormat="1" applyFont="1" applyFill="1" applyBorder="1" applyAlignment="1" applyProtection="1">
      <alignment vertical="top" wrapText="1"/>
    </xf>
    <xf numFmtId="49" fontId="1" fillId="0" borderId="12" xfId="3" applyNumberFormat="1" applyFont="1" applyAlignment="1" applyProtection="1">
      <alignment horizontal="left" vertical="justify" wrapText="1"/>
    </xf>
    <xf numFmtId="0" fontId="18" fillId="0" borderId="1" xfId="0" applyNumberFormat="1" applyFont="1" applyFill="1" applyBorder="1" applyAlignment="1" applyProtection="1">
      <alignment vertical="top"/>
    </xf>
    <xf numFmtId="0" fontId="10" fillId="0" borderId="1" xfId="0" applyFont="1" applyBorder="1" applyAlignment="1">
      <alignment horizontal="left" vertical="top" wrapText="1"/>
    </xf>
    <xf numFmtId="43" fontId="10" fillId="0" borderId="1" xfId="4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43" fontId="10" fillId="0" borderId="13" xfId="4" applyNumberFormat="1" applyFont="1" applyBorder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20" fillId="0" borderId="0" xfId="0" applyFont="1" applyFill="1" applyAlignment="1"/>
    <xf numFmtId="0" fontId="8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2" applyNumberFormat="1" applyFont="1" applyBorder="1" applyAlignment="1" applyProtection="1">
      <alignment wrapText="1"/>
    </xf>
    <xf numFmtId="0" fontId="1" fillId="0" borderId="14" xfId="2" applyNumberFormat="1" applyFont="1" applyBorder="1" applyAlignment="1" applyProtection="1">
      <alignment wrapText="1"/>
    </xf>
    <xf numFmtId="0" fontId="4" fillId="0" borderId="1" xfId="0" applyFont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0" fontId="21" fillId="0" borderId="1" xfId="0" applyNumberFormat="1" applyFont="1" applyFill="1" applyBorder="1" applyAlignment="1" applyProtection="1">
      <alignment vertical="top" wrapText="1"/>
    </xf>
    <xf numFmtId="2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10" fillId="0" borderId="15" xfId="0" applyFont="1" applyBorder="1" applyAlignment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Font="1" applyBorder="1" applyAlignment="1">
      <alignment horizontal="center"/>
    </xf>
    <xf numFmtId="165" fontId="0" fillId="0" borderId="0" xfId="0" applyNumberFormat="1"/>
    <xf numFmtId="2" fontId="19" fillId="0" borderId="0" xfId="0" applyNumberFormat="1" applyFont="1"/>
    <xf numFmtId="0" fontId="22" fillId="0" borderId="0" xfId="6"/>
    <xf numFmtId="0" fontId="23" fillId="0" borderId="0" xfId="6" applyFont="1"/>
    <xf numFmtId="0" fontId="1" fillId="0" borderId="0" xfId="6" applyFont="1"/>
    <xf numFmtId="2" fontId="6" fillId="0" borderId="1" xfId="6" applyNumberFormat="1" applyFont="1" applyBorder="1" applyAlignment="1">
      <alignment horizontal="center"/>
    </xf>
    <xf numFmtId="0" fontId="5" fillId="0" borderId="0" xfId="6" applyFont="1"/>
    <xf numFmtId="0" fontId="1" fillId="0" borderId="0" xfId="6" applyFont="1" applyAlignment="1">
      <alignment horizontal="right"/>
    </xf>
    <xf numFmtId="0" fontId="5" fillId="0" borderId="1" xfId="6" applyFont="1" applyBorder="1" applyAlignment="1">
      <alignment horizontal="center" vertical="center"/>
    </xf>
    <xf numFmtId="0" fontId="5" fillId="0" borderId="1" xfId="6" applyFont="1" applyBorder="1" applyAlignment="1">
      <alignment horizontal="center" vertical="center" wrapText="1"/>
    </xf>
    <xf numFmtId="0" fontId="1" fillId="0" borderId="1" xfId="6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0" borderId="20" xfId="0" applyNumberFormat="1" applyFont="1" applyFill="1" applyBorder="1" applyAlignment="1" applyProtection="1">
      <alignment horizontal="left" vertical="top" wrapText="1"/>
    </xf>
    <xf numFmtId="49" fontId="4" fillId="0" borderId="12" xfId="3" applyNumberFormat="1" applyFont="1" applyAlignment="1" applyProtection="1">
      <alignment horizontal="left" vertical="justify" wrapText="1"/>
    </xf>
    <xf numFmtId="0" fontId="4" fillId="0" borderId="20" xfId="0" applyNumberFormat="1" applyFont="1" applyFill="1" applyBorder="1" applyAlignment="1" applyProtection="1">
      <alignment vertical="top" wrapText="1"/>
    </xf>
    <xf numFmtId="49" fontId="4" fillId="0" borderId="1" xfId="0" applyNumberFormat="1" applyFont="1" applyFill="1" applyBorder="1" applyAlignment="1">
      <alignment horizontal="left" vertical="center" shrinkToFit="1"/>
    </xf>
    <xf numFmtId="49" fontId="1" fillId="0" borderId="1" xfId="0" applyNumberFormat="1" applyFont="1" applyFill="1" applyBorder="1" applyAlignment="1">
      <alignment horizontal="left" vertical="center" shrinkToFi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6" fillId="0" borderId="1" xfId="5" applyNumberFormat="1" applyFont="1" applyBorder="1" applyAlignment="1" applyProtection="1">
      <alignment vertical="center" wrapText="1"/>
    </xf>
    <xf numFmtId="0" fontId="5" fillId="0" borderId="2" xfId="5" applyNumberFormat="1" applyFont="1" applyBorder="1" applyAlignment="1" applyProtection="1">
      <alignment vertical="center" wrapText="1"/>
    </xf>
    <xf numFmtId="0" fontId="6" fillId="0" borderId="2" xfId="5" applyNumberFormat="1" applyFont="1" applyBorder="1" applyAlignment="1" applyProtection="1">
      <alignment vertical="center" wrapText="1"/>
    </xf>
    <xf numFmtId="0" fontId="6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center" wrapText="1"/>
    </xf>
    <xf numFmtId="0" fontId="5" fillId="0" borderId="4" xfId="6" applyFont="1" applyBorder="1" applyAlignment="1">
      <alignment horizontal="left" vertical="center" wrapText="1"/>
    </xf>
    <xf numFmtId="0" fontId="6" fillId="0" borderId="1" xfId="6" applyFont="1" applyBorder="1" applyAlignment="1">
      <alignment horizontal="left" vertical="center"/>
    </xf>
    <xf numFmtId="165" fontId="6" fillId="0" borderId="1" xfId="6" applyNumberFormat="1" applyFont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5" fillId="0" borderId="1" xfId="6" applyFont="1" applyBorder="1" applyAlignment="1">
      <alignment horizontal="left" vertical="center"/>
    </xf>
    <xf numFmtId="165" fontId="5" fillId="0" borderId="1" xfId="6" applyNumberFormat="1" applyFont="1" applyBorder="1" applyAlignment="1">
      <alignment horizontal="center" vertical="center"/>
    </xf>
    <xf numFmtId="2" fontId="5" fillId="0" borderId="1" xfId="6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2" fontId="26" fillId="0" borderId="15" xfId="0" applyNumberFormat="1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165" fontId="5" fillId="0" borderId="1" xfId="0" applyNumberFormat="1" applyFont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/>
    </xf>
    <xf numFmtId="165" fontId="4" fillId="5" borderId="1" xfId="1" applyNumberFormat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1" fillId="0" borderId="0" xfId="6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5" fillId="0" borderId="19" xfId="0" applyNumberFormat="1" applyFont="1" applyFill="1" applyBorder="1" applyAlignment="1" applyProtection="1">
      <alignment horizontal="left" vertical="center"/>
    </xf>
    <xf numFmtId="0" fontId="15" fillId="0" borderId="20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8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6" applyFont="1" applyAlignment="1">
      <alignment horizontal="center" wrapText="1"/>
    </xf>
    <xf numFmtId="0" fontId="23" fillId="0" borderId="0" xfId="6" applyFont="1" applyAlignment="1">
      <alignment horizontal="center" wrapText="1"/>
    </xf>
    <xf numFmtId="0" fontId="1" fillId="0" borderId="0" xfId="6" applyFont="1" applyAlignment="1">
      <alignment horizontal="right" vertical="top" wrapText="1"/>
    </xf>
    <xf numFmtId="0" fontId="1" fillId="0" borderId="0" xfId="6" applyFont="1" applyAlignment="1">
      <alignment horizontal="right"/>
    </xf>
    <xf numFmtId="0" fontId="6" fillId="0" borderId="3" xfId="6" applyFont="1" applyBorder="1" applyAlignment="1">
      <alignment horizontal="center" vertical="center"/>
    </xf>
    <xf numFmtId="0" fontId="6" fillId="0" borderId="6" xfId="6" applyFont="1" applyBorder="1" applyAlignment="1">
      <alignment horizontal="center" vertical="center"/>
    </xf>
    <xf numFmtId="0" fontId="4" fillId="0" borderId="0" xfId="6" applyFont="1" applyAlignment="1"/>
  </cellXfs>
  <cellStyles count="7">
    <cellStyle name="xl32" xfId="2"/>
    <cellStyle name="xl46" xfId="3"/>
    <cellStyle name="xl76" xfId="5"/>
    <cellStyle name="Обычный" xfId="0" builtinId="0"/>
    <cellStyle name="Обычный 2" xfId="6"/>
    <cellStyle name="Обычный_функциональная" xfId="1"/>
    <cellStyle name="Финансовый 2" xfId="4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4"/>
  <sheetViews>
    <sheetView zoomScale="117" zoomScaleNormal="117" workbookViewId="0">
      <selection activeCell="D29" sqref="D29"/>
    </sheetView>
  </sheetViews>
  <sheetFormatPr defaultRowHeight="12.75"/>
  <cols>
    <col min="1" max="1" width="20.85546875" customWidth="1"/>
    <col min="2" max="2" width="52.140625" customWidth="1"/>
    <col min="3" max="4" width="11.140625" customWidth="1"/>
    <col min="5" max="5" width="10.7109375" customWidth="1"/>
  </cols>
  <sheetData>
    <row r="1" spans="1:5">
      <c r="A1" s="213" t="s">
        <v>228</v>
      </c>
      <c r="B1" s="213"/>
      <c r="C1" s="213"/>
      <c r="D1" s="213"/>
      <c r="E1" s="213"/>
    </row>
    <row r="2" spans="1:5">
      <c r="A2" s="5"/>
      <c r="B2" s="5"/>
      <c r="C2" s="5"/>
      <c r="D2" s="5"/>
      <c r="E2" s="150" t="s">
        <v>355</v>
      </c>
    </row>
    <row r="3" spans="1:5" ht="30" customHeight="1">
      <c r="A3" s="214" t="s">
        <v>352</v>
      </c>
      <c r="B3" s="214"/>
      <c r="C3" s="214"/>
      <c r="D3" s="214"/>
      <c r="E3" s="214"/>
    </row>
    <row r="4" spans="1:5" ht="33.75" customHeight="1">
      <c r="A4" s="219" t="s">
        <v>227</v>
      </c>
      <c r="B4" s="219"/>
      <c r="C4" s="219"/>
      <c r="D4" s="219"/>
      <c r="E4" s="219"/>
    </row>
    <row r="5" spans="1:5" ht="13.5" customHeight="1">
      <c r="A5" s="118"/>
      <c r="B5" s="117"/>
      <c r="C5" s="117"/>
      <c r="D5" s="117"/>
      <c r="E5" s="116" t="s">
        <v>226</v>
      </c>
    </row>
    <row r="6" spans="1:5" ht="53.25" customHeight="1">
      <c r="A6" s="151" t="s">
        <v>225</v>
      </c>
      <c r="B6" s="151" t="s">
        <v>3</v>
      </c>
      <c r="C6" s="10" t="s">
        <v>224</v>
      </c>
      <c r="D6" s="152" t="s">
        <v>223</v>
      </c>
      <c r="E6" s="153" t="s">
        <v>139</v>
      </c>
    </row>
    <row r="7" spans="1:5">
      <c r="A7" s="94" t="s">
        <v>227</v>
      </c>
      <c r="B7" s="94"/>
      <c r="C7" s="43">
        <f>C8+C9</f>
        <v>379</v>
      </c>
      <c r="D7" s="43">
        <f>D8+D9</f>
        <v>66.0839</v>
      </c>
      <c r="E7" s="36">
        <f t="shared" ref="E7:E18" si="0">D7/C7*100</f>
        <v>17.436385224274407</v>
      </c>
    </row>
    <row r="8" spans="1:5">
      <c r="A8" s="217" t="s">
        <v>318</v>
      </c>
      <c r="B8" s="218"/>
      <c r="C8" s="37">
        <f>C10+C21+C19</f>
        <v>296</v>
      </c>
      <c r="D8" s="37">
        <f>D10+D19+D21</f>
        <v>50.0839</v>
      </c>
      <c r="E8" s="36">
        <f t="shared" si="0"/>
        <v>16.920236486486488</v>
      </c>
    </row>
    <row r="9" spans="1:5">
      <c r="A9" s="217" t="s">
        <v>319</v>
      </c>
      <c r="B9" s="218"/>
      <c r="C9" s="37">
        <f>C25</f>
        <v>83</v>
      </c>
      <c r="D9" s="37">
        <f>D25</f>
        <v>16</v>
      </c>
      <c r="E9" s="36">
        <f t="shared" si="0"/>
        <v>19.277108433734941</v>
      </c>
    </row>
    <row r="10" spans="1:5" ht="17.25" customHeight="1">
      <c r="A10" s="111" t="s">
        <v>320</v>
      </c>
      <c r="B10" s="111" t="s">
        <v>222</v>
      </c>
      <c r="C10" s="43">
        <f>C11</f>
        <v>29</v>
      </c>
      <c r="D10" s="43">
        <f>D11</f>
        <v>25.94828</v>
      </c>
      <c r="E10" s="36">
        <f t="shared" si="0"/>
        <v>89.476827586206895</v>
      </c>
    </row>
    <row r="11" spans="1:5">
      <c r="A11" s="97" t="s">
        <v>321</v>
      </c>
      <c r="B11" s="97" t="s">
        <v>221</v>
      </c>
      <c r="C11" s="37">
        <f>C12+C17</f>
        <v>29</v>
      </c>
      <c r="D11" s="37">
        <f>D12+D17+D18</f>
        <v>25.94828</v>
      </c>
      <c r="E11" s="36">
        <f t="shared" si="0"/>
        <v>89.476827586206895</v>
      </c>
    </row>
    <row r="12" spans="1:5" ht="52.5" customHeight="1">
      <c r="A12" s="97" t="s">
        <v>322</v>
      </c>
      <c r="B12" s="109" t="s">
        <v>220</v>
      </c>
      <c r="C12" s="37">
        <f>C15+C16</f>
        <v>29</v>
      </c>
      <c r="D12" s="37">
        <f>D15+D16</f>
        <v>25.8858</v>
      </c>
      <c r="E12" s="36">
        <f t="shared" si="0"/>
        <v>89.261379310344822</v>
      </c>
    </row>
    <row r="13" spans="1:5" ht="78.75" hidden="1" customHeight="1">
      <c r="A13" s="97" t="s">
        <v>219</v>
      </c>
      <c r="B13" s="92" t="s">
        <v>218</v>
      </c>
      <c r="C13" s="149"/>
      <c r="D13" s="37">
        <v>0</v>
      </c>
      <c r="E13" s="36" t="e">
        <f t="shared" si="0"/>
        <v>#DIV/0!</v>
      </c>
    </row>
    <row r="14" spans="1:5" ht="42.75" hidden="1" customHeight="1">
      <c r="A14" s="97" t="s">
        <v>217</v>
      </c>
      <c r="B14" s="106" t="s">
        <v>216</v>
      </c>
      <c r="C14" s="149"/>
      <c r="D14" s="37"/>
      <c r="E14" s="36" t="e">
        <f t="shared" si="0"/>
        <v>#DIV/0!</v>
      </c>
    </row>
    <row r="15" spans="1:5" ht="80.25" customHeight="1">
      <c r="A15" s="115" t="s">
        <v>215</v>
      </c>
      <c r="B15" s="114" t="s">
        <v>214</v>
      </c>
      <c r="C15" s="37">
        <v>29</v>
      </c>
      <c r="D15" s="37">
        <v>25.8858</v>
      </c>
      <c r="E15" s="36">
        <f t="shared" si="0"/>
        <v>89.261379310344822</v>
      </c>
    </row>
    <row r="16" spans="1:5" ht="42" hidden="1" customHeight="1">
      <c r="A16" s="113" t="s">
        <v>213</v>
      </c>
      <c r="B16" s="112" t="s">
        <v>212</v>
      </c>
      <c r="C16" s="149">
        <v>0</v>
      </c>
      <c r="D16" s="37">
        <v>0</v>
      </c>
      <c r="E16" s="36" t="e">
        <f t="shared" si="0"/>
        <v>#DIV/0!</v>
      </c>
    </row>
    <row r="17" spans="1:5" ht="41.25" hidden="1" customHeight="1">
      <c r="A17" s="113" t="s">
        <v>211</v>
      </c>
      <c r="B17" s="112" t="s">
        <v>210</v>
      </c>
      <c r="C17" s="149">
        <f>C18</f>
        <v>0</v>
      </c>
      <c r="D17" s="37">
        <v>0</v>
      </c>
      <c r="E17" s="36" t="e">
        <f t="shared" si="0"/>
        <v>#DIV/0!</v>
      </c>
    </row>
    <row r="18" spans="1:5" ht="65.25" customHeight="1">
      <c r="A18" s="113" t="s">
        <v>209</v>
      </c>
      <c r="B18" s="112" t="s">
        <v>208</v>
      </c>
      <c r="C18" s="149">
        <v>0</v>
      </c>
      <c r="D18" s="37">
        <v>6.2480000000000001E-2</v>
      </c>
      <c r="E18" s="36" t="e">
        <f t="shared" si="0"/>
        <v>#DIV/0!</v>
      </c>
    </row>
    <row r="19" spans="1:5" ht="16.5" hidden="1" customHeight="1">
      <c r="A19" s="111" t="s">
        <v>207</v>
      </c>
      <c r="B19" s="111" t="s">
        <v>206</v>
      </c>
      <c r="C19" s="37">
        <f>C20</f>
        <v>0</v>
      </c>
      <c r="D19" s="37">
        <f>D20</f>
        <v>0</v>
      </c>
      <c r="E19" s="36" t="e">
        <f t="shared" ref="E19:E25" si="1">D19/C19*100</f>
        <v>#DIV/0!</v>
      </c>
    </row>
    <row r="20" spans="1:5" ht="16.5" hidden="1" customHeight="1">
      <c r="A20" s="97" t="s">
        <v>205</v>
      </c>
      <c r="B20" s="97" t="s">
        <v>204</v>
      </c>
      <c r="C20" s="37">
        <v>0</v>
      </c>
      <c r="D20" s="37">
        <v>0</v>
      </c>
      <c r="E20" s="36" t="e">
        <f t="shared" si="1"/>
        <v>#DIV/0!</v>
      </c>
    </row>
    <row r="21" spans="1:5" ht="16.5" customHeight="1">
      <c r="A21" s="111" t="s">
        <v>203</v>
      </c>
      <c r="B21" s="111" t="s">
        <v>202</v>
      </c>
      <c r="C21" s="43">
        <f>C22+C23+C24</f>
        <v>267</v>
      </c>
      <c r="D21" s="43">
        <f>D22+D23+D24</f>
        <v>24.135619999999999</v>
      </c>
      <c r="E21" s="36">
        <f t="shared" si="1"/>
        <v>9.0395580524344563</v>
      </c>
    </row>
    <row r="22" spans="1:5" ht="38.25" customHeight="1">
      <c r="A22" s="97" t="s">
        <v>201</v>
      </c>
      <c r="B22" s="109" t="s">
        <v>200</v>
      </c>
      <c r="C22" s="37">
        <v>18</v>
      </c>
      <c r="D22" s="37">
        <v>0.68730999999999998</v>
      </c>
      <c r="E22" s="36">
        <f t="shared" si="1"/>
        <v>3.8183888888888884</v>
      </c>
    </row>
    <row r="23" spans="1:5" ht="28.5" customHeight="1">
      <c r="A23" s="110" t="s">
        <v>199</v>
      </c>
      <c r="B23" s="109" t="s">
        <v>198</v>
      </c>
      <c r="C23" s="37">
        <v>2</v>
      </c>
      <c r="D23" s="37">
        <v>1.835</v>
      </c>
      <c r="E23" s="36">
        <v>0</v>
      </c>
    </row>
    <row r="24" spans="1:5" ht="29.25" customHeight="1">
      <c r="A24" s="110" t="s">
        <v>197</v>
      </c>
      <c r="B24" s="109" t="s">
        <v>196</v>
      </c>
      <c r="C24" s="37">
        <v>247</v>
      </c>
      <c r="D24" s="37">
        <v>21.613309999999998</v>
      </c>
      <c r="E24" s="36">
        <f t="shared" si="1"/>
        <v>8.7503279352226713</v>
      </c>
    </row>
    <row r="25" spans="1:5" s="75" customFormat="1" ht="21.75" customHeight="1">
      <c r="A25" s="215" t="s">
        <v>195</v>
      </c>
      <c r="B25" s="216"/>
      <c r="C25" s="43">
        <f>C28+C54+C26</f>
        <v>83</v>
      </c>
      <c r="D25" s="43">
        <f>D28+D54+D26</f>
        <v>16</v>
      </c>
      <c r="E25" s="36">
        <f t="shared" si="1"/>
        <v>19.277108433734941</v>
      </c>
    </row>
    <row r="26" spans="1:5" s="75" customFormat="1" ht="41.25" hidden="1" customHeight="1">
      <c r="A26" s="155" t="s">
        <v>327</v>
      </c>
      <c r="B26" s="156" t="s">
        <v>328</v>
      </c>
      <c r="C26" s="43">
        <f>C27</f>
        <v>0</v>
      </c>
      <c r="D26" s="43">
        <f>D27</f>
        <v>0</v>
      </c>
      <c r="E26" s="36" t="e">
        <f t="shared" ref="E26:E27" si="2">D26/C26*100</f>
        <v>#DIV/0!</v>
      </c>
    </row>
    <row r="27" spans="1:5" s="75" customFormat="1" ht="53.25" hidden="1" customHeight="1">
      <c r="A27" s="110" t="s">
        <v>329</v>
      </c>
      <c r="B27" s="154" t="s">
        <v>330</v>
      </c>
      <c r="C27" s="37">
        <v>0</v>
      </c>
      <c r="D27" s="37">
        <v>0</v>
      </c>
      <c r="E27" s="36" t="e">
        <f t="shared" si="2"/>
        <v>#DIV/0!</v>
      </c>
    </row>
    <row r="28" spans="1:5" s="75" customFormat="1" ht="28.5" customHeight="1">
      <c r="A28" s="73" t="s">
        <v>323</v>
      </c>
      <c r="B28" s="72" t="s">
        <v>194</v>
      </c>
      <c r="C28" s="43">
        <f>C30+C29</f>
        <v>83</v>
      </c>
      <c r="D28" s="43">
        <f>D30+D29</f>
        <v>16</v>
      </c>
      <c r="E28" s="36">
        <f>D28/C28*100</f>
        <v>19.277108433734941</v>
      </c>
    </row>
    <row r="29" spans="1:5" s="75" customFormat="1" ht="28.5" customHeight="1">
      <c r="A29" s="68" t="s">
        <v>325</v>
      </c>
      <c r="B29" s="96" t="s">
        <v>193</v>
      </c>
      <c r="C29" s="37">
        <v>83</v>
      </c>
      <c r="D29" s="37">
        <v>16</v>
      </c>
      <c r="E29" s="36">
        <f>D29/C29*100</f>
        <v>19.277108433734941</v>
      </c>
    </row>
    <row r="30" spans="1:5" s="75" customFormat="1" ht="25.5" hidden="1" customHeight="1">
      <c r="A30" s="68" t="s">
        <v>324</v>
      </c>
      <c r="B30" s="96" t="s">
        <v>326</v>
      </c>
      <c r="C30" s="37">
        <v>0</v>
      </c>
      <c r="D30" s="37">
        <v>0</v>
      </c>
      <c r="E30" s="36">
        <v>0</v>
      </c>
    </row>
    <row r="31" spans="1:5" s="75" customFormat="1" ht="29.25" hidden="1" customHeight="1">
      <c r="A31" s="73" t="s">
        <v>192</v>
      </c>
      <c r="B31" s="108" t="s">
        <v>191</v>
      </c>
      <c r="C31" s="107">
        <f>C32</f>
        <v>0</v>
      </c>
      <c r="D31" s="70">
        <f>D32</f>
        <v>0</v>
      </c>
      <c r="E31" s="69" t="e">
        <f t="shared" ref="E31:E51" si="3">D31/C31*100</f>
        <v>#DIV/0!</v>
      </c>
    </row>
    <row r="32" spans="1:5" s="75" customFormat="1" ht="29.25" hidden="1" customHeight="1">
      <c r="A32" s="68" t="s">
        <v>190</v>
      </c>
      <c r="B32" s="106" t="s">
        <v>189</v>
      </c>
      <c r="C32" s="105">
        <v>0</v>
      </c>
      <c r="D32" s="105">
        <v>0</v>
      </c>
      <c r="E32" s="69" t="e">
        <f t="shared" si="3"/>
        <v>#DIV/0!</v>
      </c>
    </row>
    <row r="33" spans="1:5" s="75" customFormat="1" ht="30" hidden="1" customHeight="1">
      <c r="A33" s="104" t="s">
        <v>188</v>
      </c>
      <c r="B33" s="103" t="s">
        <v>187</v>
      </c>
      <c r="C33" s="70">
        <f>C34+C42</f>
        <v>1814584</v>
      </c>
      <c r="D33" s="70">
        <f>D34+D42</f>
        <v>1460831</v>
      </c>
      <c r="E33" s="69">
        <f t="shared" si="3"/>
        <v>80.505008310444708</v>
      </c>
    </row>
    <row r="34" spans="1:5" s="75" customFormat="1" ht="39.75" hidden="1" customHeight="1">
      <c r="A34" s="104" t="s">
        <v>186</v>
      </c>
      <c r="B34" s="103" t="s">
        <v>185</v>
      </c>
      <c r="C34" s="70">
        <f>C35+C37+C39+C45</f>
        <v>1814584</v>
      </c>
      <c r="D34" s="70">
        <f>D35+D37+D39+D45</f>
        <v>1460831</v>
      </c>
      <c r="E34" s="69">
        <f t="shared" si="3"/>
        <v>80.505008310444708</v>
      </c>
    </row>
    <row r="35" spans="1:5" ht="27.75" hidden="1" customHeight="1">
      <c r="A35" s="102" t="s">
        <v>184</v>
      </c>
      <c r="B35" s="72" t="s">
        <v>183</v>
      </c>
      <c r="C35" s="70">
        <f>C36</f>
        <v>837100</v>
      </c>
      <c r="D35" s="70">
        <f>D36</f>
        <v>623303</v>
      </c>
      <c r="E35" s="69">
        <f t="shared" si="3"/>
        <v>74.459801696332576</v>
      </c>
    </row>
    <row r="36" spans="1:5" ht="25.5" hidden="1">
      <c r="A36" s="97" t="s">
        <v>182</v>
      </c>
      <c r="B36" s="96" t="s">
        <v>181</v>
      </c>
      <c r="C36" s="66">
        <v>837100</v>
      </c>
      <c r="D36" s="66">
        <v>623303</v>
      </c>
      <c r="E36" s="69">
        <f t="shared" si="3"/>
        <v>74.459801696332576</v>
      </c>
    </row>
    <row r="37" spans="1:5" ht="25.5" hidden="1">
      <c r="A37" s="98" t="s">
        <v>180</v>
      </c>
      <c r="B37" s="72" t="s">
        <v>179</v>
      </c>
      <c r="C37" s="71">
        <f>C38</f>
        <v>77200</v>
      </c>
      <c r="D37" s="101">
        <f>D38</f>
        <v>57900</v>
      </c>
      <c r="E37" s="69">
        <f t="shared" si="3"/>
        <v>75</v>
      </c>
    </row>
    <row r="38" spans="1:5" ht="38.25" hidden="1">
      <c r="A38" s="100" t="s">
        <v>178</v>
      </c>
      <c r="B38" s="96" t="s">
        <v>177</v>
      </c>
      <c r="C38" s="81">
        <v>77200</v>
      </c>
      <c r="D38" s="99">
        <v>57900</v>
      </c>
      <c r="E38" s="69">
        <f t="shared" si="3"/>
        <v>75</v>
      </c>
    </row>
    <row r="39" spans="1:5" hidden="1">
      <c r="A39" s="98" t="s">
        <v>176</v>
      </c>
      <c r="B39" s="72" t="s">
        <v>52</v>
      </c>
      <c r="C39" s="71">
        <f>C40+C41</f>
        <v>900284</v>
      </c>
      <c r="D39" s="71">
        <f>D40+D41</f>
        <v>779628</v>
      </c>
      <c r="E39" s="69">
        <f t="shared" si="3"/>
        <v>86.598006851171405</v>
      </c>
    </row>
    <row r="40" spans="1:5" ht="51" hidden="1">
      <c r="A40" s="97" t="s">
        <v>175</v>
      </c>
      <c r="B40" s="96" t="s">
        <v>174</v>
      </c>
      <c r="C40" s="66">
        <v>729584</v>
      </c>
      <c r="D40" s="66">
        <v>665502</v>
      </c>
      <c r="E40" s="69">
        <f t="shared" si="3"/>
        <v>91.216638522774616</v>
      </c>
    </row>
    <row r="41" spans="1:5" ht="63.75" hidden="1">
      <c r="A41" s="97" t="s">
        <v>173</v>
      </c>
      <c r="B41" s="96" t="s">
        <v>172</v>
      </c>
      <c r="C41" s="66">
        <v>170700</v>
      </c>
      <c r="D41" s="66">
        <v>114126</v>
      </c>
      <c r="E41" s="69">
        <f t="shared" si="3"/>
        <v>66.857644991212652</v>
      </c>
    </row>
    <row r="42" spans="1:5" ht="89.25" hidden="1">
      <c r="A42" s="94" t="s">
        <v>171</v>
      </c>
      <c r="B42" s="72" t="s">
        <v>170</v>
      </c>
      <c r="C42" s="70">
        <f>C43</f>
        <v>0</v>
      </c>
      <c r="D42" s="70">
        <f>D43</f>
        <v>0</v>
      </c>
      <c r="E42" s="69" t="e">
        <f t="shared" si="3"/>
        <v>#DIV/0!</v>
      </c>
    </row>
    <row r="43" spans="1:5" ht="38.25" hidden="1">
      <c r="A43" s="93" t="s">
        <v>169</v>
      </c>
      <c r="B43" s="95" t="s">
        <v>168</v>
      </c>
      <c r="C43" s="66"/>
      <c r="D43" s="66"/>
      <c r="E43" s="69" t="e">
        <f t="shared" si="3"/>
        <v>#DIV/0!</v>
      </c>
    </row>
    <row r="44" spans="1:5" ht="25.5" hidden="1">
      <c r="A44" s="93" t="s">
        <v>167</v>
      </c>
      <c r="B44" s="95" t="s">
        <v>166</v>
      </c>
      <c r="C44" s="66"/>
      <c r="D44" s="66"/>
      <c r="E44" s="69" t="e">
        <f t="shared" si="3"/>
        <v>#DIV/0!</v>
      </c>
    </row>
    <row r="45" spans="1:5" ht="89.25" hidden="1">
      <c r="A45" s="94" t="s">
        <v>171</v>
      </c>
      <c r="B45" s="72" t="s">
        <v>170</v>
      </c>
      <c r="C45" s="70">
        <f>C46</f>
        <v>0</v>
      </c>
      <c r="D45" s="70">
        <f>D46</f>
        <v>0</v>
      </c>
      <c r="E45" s="69" t="e">
        <f t="shared" si="3"/>
        <v>#DIV/0!</v>
      </c>
    </row>
    <row r="46" spans="1:5" ht="38.25" hidden="1">
      <c r="A46" s="93" t="s">
        <v>169</v>
      </c>
      <c r="B46" s="92" t="s">
        <v>168</v>
      </c>
      <c r="C46" s="91"/>
      <c r="D46" s="66"/>
      <c r="E46" s="69" t="e">
        <f t="shared" si="3"/>
        <v>#DIV/0!</v>
      </c>
    </row>
    <row r="47" spans="1:5" ht="25.5" hidden="1">
      <c r="A47" s="90" t="s">
        <v>167</v>
      </c>
      <c r="B47" s="89" t="s">
        <v>166</v>
      </c>
      <c r="C47" s="88"/>
      <c r="D47" s="88"/>
      <c r="E47" s="69" t="e">
        <f t="shared" si="3"/>
        <v>#DIV/0!</v>
      </c>
    </row>
    <row r="48" spans="1:5" s="75" customFormat="1" hidden="1">
      <c r="A48" s="87" t="s">
        <v>165</v>
      </c>
      <c r="B48" s="86" t="s">
        <v>164</v>
      </c>
      <c r="C48" s="70">
        <f>C49</f>
        <v>0</v>
      </c>
      <c r="D48" s="70">
        <f>D49</f>
        <v>0</v>
      </c>
      <c r="E48" s="69" t="e">
        <f t="shared" si="3"/>
        <v>#DIV/0!</v>
      </c>
    </row>
    <row r="49" spans="1:5" ht="38.25" hidden="1">
      <c r="A49" s="85" t="s">
        <v>163</v>
      </c>
      <c r="B49" s="84" t="s">
        <v>162</v>
      </c>
      <c r="C49" s="66"/>
      <c r="D49" s="66"/>
      <c r="E49" s="69" t="e">
        <f t="shared" si="3"/>
        <v>#DIV/0!</v>
      </c>
    </row>
    <row r="50" spans="1:5" s="75" customFormat="1" ht="25.5" hidden="1">
      <c r="A50" s="83" t="s">
        <v>154</v>
      </c>
      <c r="B50" s="82" t="s">
        <v>153</v>
      </c>
      <c r="C50" s="71">
        <f>C51</f>
        <v>0</v>
      </c>
      <c r="D50" s="71">
        <f>D51</f>
        <v>0</v>
      </c>
      <c r="E50" s="80" t="e">
        <f t="shared" si="3"/>
        <v>#DIV/0!</v>
      </c>
    </row>
    <row r="51" spans="1:5" ht="76.5" hidden="1">
      <c r="A51" s="40" t="s">
        <v>161</v>
      </c>
      <c r="B51" s="28" t="s">
        <v>160</v>
      </c>
      <c r="C51" s="81"/>
      <c r="D51" s="81"/>
      <c r="E51" s="80" t="e">
        <f t="shared" si="3"/>
        <v>#DIV/0!</v>
      </c>
    </row>
    <row r="52" spans="1:5" s="75" customFormat="1" hidden="1">
      <c r="A52" s="79" t="s">
        <v>159</v>
      </c>
      <c r="B52" s="79" t="s">
        <v>158</v>
      </c>
      <c r="C52" s="78" t="s">
        <v>155</v>
      </c>
      <c r="D52" s="77">
        <f>D53</f>
        <v>0</v>
      </c>
      <c r="E52" s="76" t="s">
        <v>155</v>
      </c>
    </row>
    <row r="53" spans="1:5" ht="25.5" hidden="1">
      <c r="A53" s="30" t="s">
        <v>157</v>
      </c>
      <c r="B53" s="28" t="s">
        <v>156</v>
      </c>
      <c r="C53" s="74" t="s">
        <v>155</v>
      </c>
      <c r="D53" s="42"/>
      <c r="E53" s="69" t="s">
        <v>155</v>
      </c>
    </row>
    <row r="54" spans="1:5" ht="25.5" hidden="1">
      <c r="A54" s="73" t="s">
        <v>154</v>
      </c>
      <c r="B54" s="72" t="s">
        <v>153</v>
      </c>
      <c r="C54" s="71">
        <f>C56+C55</f>
        <v>0</v>
      </c>
      <c r="D54" s="70">
        <f>D56+D55</f>
        <v>0</v>
      </c>
      <c r="E54" s="69" t="e">
        <f>D54/C54*100</f>
        <v>#DIV/0!</v>
      </c>
    </row>
    <row r="55" spans="1:5" ht="60" hidden="1">
      <c r="A55" s="68" t="s">
        <v>152</v>
      </c>
      <c r="B55" s="67" t="s">
        <v>151</v>
      </c>
      <c r="C55" s="66">
        <v>0</v>
      </c>
      <c r="D55" s="66">
        <v>0</v>
      </c>
      <c r="E55" s="65" t="e">
        <f>D55/C55*100</f>
        <v>#DIV/0!</v>
      </c>
    </row>
    <row r="56" spans="1:5">
      <c r="A56" s="63"/>
      <c r="B56" s="63"/>
      <c r="C56" s="64"/>
      <c r="D56" s="63"/>
      <c r="E56" s="63"/>
    </row>
    <row r="57" spans="1:5">
      <c r="A57" s="63"/>
      <c r="B57" s="63"/>
      <c r="C57" s="64"/>
      <c r="D57" s="63"/>
      <c r="E57" s="63"/>
    </row>
    <row r="58" spans="1:5">
      <c r="A58" s="63"/>
      <c r="B58" s="63"/>
      <c r="C58" s="64"/>
      <c r="D58" s="63"/>
      <c r="E58" s="63"/>
    </row>
    <row r="59" spans="1:5">
      <c r="C59" s="62"/>
    </row>
    <row r="60" spans="1:5">
      <c r="C60" s="62"/>
    </row>
    <row r="61" spans="1:5">
      <c r="C61" s="62"/>
    </row>
    <row r="62" spans="1:5">
      <c r="C62" s="62"/>
    </row>
    <row r="63" spans="1:5">
      <c r="C63" s="62"/>
    </row>
    <row r="64" spans="1:5">
      <c r="C64" s="62"/>
    </row>
    <row r="65" spans="3:3">
      <c r="C65" s="62"/>
    </row>
    <row r="66" spans="3:3">
      <c r="C66" s="62"/>
    </row>
    <row r="67" spans="3:3">
      <c r="C67" s="62"/>
    </row>
    <row r="68" spans="3:3">
      <c r="C68" s="62"/>
    </row>
    <row r="69" spans="3:3">
      <c r="C69" s="62"/>
    </row>
    <row r="70" spans="3:3">
      <c r="C70" s="62"/>
    </row>
    <row r="71" spans="3:3">
      <c r="C71" s="62"/>
    </row>
    <row r="72" spans="3:3">
      <c r="C72" s="62"/>
    </row>
    <row r="73" spans="3:3">
      <c r="C73" s="62"/>
    </row>
    <row r="74" spans="3:3">
      <c r="C74" s="62"/>
    </row>
    <row r="75" spans="3:3">
      <c r="C75" s="62"/>
    </row>
    <row r="76" spans="3:3">
      <c r="C76" s="62"/>
    </row>
    <row r="77" spans="3:3">
      <c r="C77" s="62"/>
    </row>
    <row r="78" spans="3:3">
      <c r="C78" s="62"/>
    </row>
    <row r="79" spans="3:3">
      <c r="C79" s="62"/>
    </row>
    <row r="80" spans="3:3">
      <c r="C80" s="62"/>
    </row>
    <row r="81" spans="3:3">
      <c r="C81" s="62"/>
    </row>
    <row r="82" spans="3:3">
      <c r="C82" s="62"/>
    </row>
    <row r="83" spans="3:3">
      <c r="C83" s="62"/>
    </row>
    <row r="84" spans="3:3">
      <c r="C84" s="62"/>
    </row>
    <row r="85" spans="3:3">
      <c r="C85" s="62"/>
    </row>
    <row r="86" spans="3:3">
      <c r="C86" s="62"/>
    </row>
    <row r="87" spans="3:3">
      <c r="C87" s="62"/>
    </row>
    <row r="88" spans="3:3">
      <c r="C88" s="62"/>
    </row>
    <row r="89" spans="3:3">
      <c r="C89" s="62"/>
    </row>
    <row r="90" spans="3:3">
      <c r="C90" s="62"/>
    </row>
    <row r="91" spans="3:3">
      <c r="C91" s="62"/>
    </row>
    <row r="92" spans="3:3">
      <c r="C92" s="62"/>
    </row>
    <row r="93" spans="3:3">
      <c r="C93" s="62"/>
    </row>
    <row r="94" spans="3:3">
      <c r="C94" s="62"/>
    </row>
    <row r="95" spans="3:3">
      <c r="C95" s="62"/>
    </row>
    <row r="96" spans="3:3">
      <c r="C96" s="62"/>
    </row>
    <row r="97" spans="3:3">
      <c r="C97" s="62"/>
    </row>
    <row r="98" spans="3:3">
      <c r="C98" s="62"/>
    </row>
    <row r="99" spans="3:3">
      <c r="C99" s="62"/>
    </row>
    <row r="100" spans="3:3">
      <c r="C100" s="62"/>
    </row>
    <row r="101" spans="3:3">
      <c r="C101" s="62"/>
    </row>
    <row r="102" spans="3:3">
      <c r="C102" s="62"/>
    </row>
    <row r="103" spans="3:3">
      <c r="C103" s="62"/>
    </row>
    <row r="104" spans="3:3">
      <c r="C104" s="62"/>
    </row>
    <row r="105" spans="3:3">
      <c r="C105" s="62"/>
    </row>
    <row r="106" spans="3:3">
      <c r="C106" s="62"/>
    </row>
    <row r="107" spans="3:3">
      <c r="C107" s="62"/>
    </row>
    <row r="108" spans="3:3">
      <c r="C108" s="62"/>
    </row>
    <row r="109" spans="3:3">
      <c r="C109" s="62"/>
    </row>
    <row r="110" spans="3:3">
      <c r="C110" s="62"/>
    </row>
    <row r="111" spans="3:3">
      <c r="C111" s="62"/>
    </row>
    <row r="112" spans="3:3">
      <c r="C112" s="62"/>
    </row>
    <row r="113" spans="3:3">
      <c r="C113" s="62"/>
    </row>
    <row r="114" spans="3:3">
      <c r="C114" s="62"/>
    </row>
    <row r="115" spans="3:3">
      <c r="C115" s="62"/>
    </row>
    <row r="116" spans="3:3">
      <c r="C116" s="62"/>
    </row>
    <row r="117" spans="3:3">
      <c r="C117" s="62"/>
    </row>
    <row r="118" spans="3:3">
      <c r="C118" s="62"/>
    </row>
    <row r="119" spans="3:3">
      <c r="C119" s="62"/>
    </row>
    <row r="120" spans="3:3">
      <c r="C120" s="62"/>
    </row>
    <row r="121" spans="3:3">
      <c r="C121" s="62"/>
    </row>
    <row r="122" spans="3:3">
      <c r="C122" s="62"/>
    </row>
    <row r="123" spans="3:3">
      <c r="C123" s="62"/>
    </row>
    <row r="124" spans="3:3">
      <c r="C124" s="62"/>
    </row>
    <row r="125" spans="3:3">
      <c r="C125" s="62"/>
    </row>
    <row r="126" spans="3:3">
      <c r="C126" s="62"/>
    </row>
    <row r="127" spans="3:3">
      <c r="C127" s="62"/>
    </row>
    <row r="128" spans="3:3">
      <c r="C128" s="62"/>
    </row>
    <row r="129" spans="3:3">
      <c r="C129" s="62"/>
    </row>
    <row r="130" spans="3:3">
      <c r="C130" s="62"/>
    </row>
    <row r="131" spans="3:3">
      <c r="C131" s="62"/>
    </row>
    <row r="132" spans="3:3">
      <c r="C132" s="62"/>
    </row>
    <row r="133" spans="3:3">
      <c r="C133" s="62"/>
    </row>
    <row r="134" spans="3:3">
      <c r="C134" s="62"/>
    </row>
    <row r="135" spans="3:3">
      <c r="C135" s="62"/>
    </row>
    <row r="136" spans="3:3">
      <c r="C136" s="62"/>
    </row>
    <row r="137" spans="3:3">
      <c r="C137" s="62"/>
    </row>
    <row r="138" spans="3:3">
      <c r="C138" s="62"/>
    </row>
    <row r="139" spans="3:3">
      <c r="C139" s="62"/>
    </row>
    <row r="140" spans="3:3">
      <c r="C140" s="62"/>
    </row>
    <row r="141" spans="3:3">
      <c r="C141" s="62"/>
    </row>
    <row r="142" spans="3:3">
      <c r="C142" s="62"/>
    </row>
    <row r="143" spans="3:3">
      <c r="C143" s="62"/>
    </row>
    <row r="144" spans="3:3">
      <c r="C144" s="62"/>
    </row>
    <row r="145" spans="3:3">
      <c r="C145" s="62"/>
    </row>
    <row r="146" spans="3:3">
      <c r="C146" s="62"/>
    </row>
    <row r="147" spans="3:3">
      <c r="C147" s="62"/>
    </row>
    <row r="148" spans="3:3">
      <c r="C148" s="62"/>
    </row>
    <row r="149" spans="3:3">
      <c r="C149" s="62"/>
    </row>
    <row r="150" spans="3:3">
      <c r="C150" s="62"/>
    </row>
    <row r="151" spans="3:3">
      <c r="C151" s="62"/>
    </row>
    <row r="152" spans="3:3">
      <c r="C152" s="62"/>
    </row>
    <row r="153" spans="3:3">
      <c r="C153" s="62"/>
    </row>
    <row r="154" spans="3:3">
      <c r="C154" s="62"/>
    </row>
    <row r="155" spans="3:3">
      <c r="C155" s="62"/>
    </row>
    <row r="156" spans="3:3">
      <c r="C156" s="62"/>
    </row>
    <row r="157" spans="3:3">
      <c r="C157" s="62"/>
    </row>
    <row r="158" spans="3:3">
      <c r="C158" s="62"/>
    </row>
    <row r="159" spans="3:3">
      <c r="C159" s="62"/>
    </row>
    <row r="160" spans="3:3">
      <c r="C160" s="62"/>
    </row>
    <row r="161" spans="3:3">
      <c r="C161" s="62"/>
    </row>
    <row r="162" spans="3:3">
      <c r="C162" s="62"/>
    </row>
    <row r="163" spans="3:3">
      <c r="C163" s="62"/>
    </row>
    <row r="164" spans="3:3">
      <c r="C164" s="62"/>
    </row>
    <row r="165" spans="3:3">
      <c r="C165" s="62"/>
    </row>
    <row r="166" spans="3:3">
      <c r="C166" s="62"/>
    </row>
    <row r="167" spans="3:3">
      <c r="C167" s="62"/>
    </row>
    <row r="168" spans="3:3">
      <c r="C168" s="62"/>
    </row>
    <row r="169" spans="3:3">
      <c r="C169" s="62"/>
    </row>
    <row r="170" spans="3:3">
      <c r="C170" s="62"/>
    </row>
    <row r="171" spans="3:3">
      <c r="C171" s="62"/>
    </row>
    <row r="172" spans="3:3">
      <c r="C172" s="62"/>
    </row>
    <row r="173" spans="3:3">
      <c r="C173" s="62"/>
    </row>
    <row r="174" spans="3:3">
      <c r="C174" s="62"/>
    </row>
    <row r="175" spans="3:3">
      <c r="C175" s="62"/>
    </row>
    <row r="176" spans="3:3">
      <c r="C176" s="62"/>
    </row>
    <row r="177" spans="3:3">
      <c r="C177" s="62"/>
    </row>
    <row r="178" spans="3:3">
      <c r="C178" s="62"/>
    </row>
    <row r="179" spans="3:3">
      <c r="C179" s="62"/>
    </row>
    <row r="180" spans="3:3">
      <c r="C180" s="62"/>
    </row>
    <row r="181" spans="3:3">
      <c r="C181" s="62"/>
    </row>
    <row r="182" spans="3:3">
      <c r="C182" s="62"/>
    </row>
    <row r="183" spans="3:3">
      <c r="C183" s="62"/>
    </row>
    <row r="184" spans="3:3">
      <c r="C184" s="62"/>
    </row>
  </sheetData>
  <mergeCells count="6">
    <mergeCell ref="A1:E1"/>
    <mergeCell ref="A3:E3"/>
    <mergeCell ref="A25:B25"/>
    <mergeCell ref="A8:B8"/>
    <mergeCell ref="A9:B9"/>
    <mergeCell ref="A4:E4"/>
  </mergeCells>
  <pageMargins left="0.74803149606299213" right="0.31496062992125984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zoomScale="120" zoomScaleNormal="120" workbookViewId="0">
      <selection activeCell="D8" sqref="D8"/>
    </sheetView>
  </sheetViews>
  <sheetFormatPr defaultRowHeight="12.75"/>
  <cols>
    <col min="1" max="1" width="38.85546875" customWidth="1"/>
    <col min="2" max="2" width="6.140625" customWidth="1"/>
    <col min="3" max="3" width="20.85546875" customWidth="1"/>
    <col min="4" max="4" width="11" customWidth="1"/>
    <col min="5" max="5" width="11.140625" customWidth="1"/>
    <col min="6" max="6" width="10.42578125" customWidth="1"/>
  </cols>
  <sheetData>
    <row r="1" spans="1:6">
      <c r="A1" s="213" t="s">
        <v>245</v>
      </c>
      <c r="B1" s="213"/>
      <c r="C1" s="213"/>
      <c r="D1" s="213"/>
      <c r="E1" s="213"/>
      <c r="F1" s="213"/>
    </row>
    <row r="2" spans="1:6">
      <c r="A2" s="5"/>
      <c r="B2" s="5"/>
      <c r="C2" s="5"/>
      <c r="D2" s="5"/>
      <c r="E2" s="5"/>
      <c r="F2" s="5" t="str">
        <f>'Прил 1'!E2</f>
        <v>к Постановлению №217  от 24 июля 2024 г.</v>
      </c>
    </row>
    <row r="3" spans="1:6" ht="39.6" customHeight="1">
      <c r="A3" s="220" t="str">
        <f>'Прил 1'!A3:E3</f>
        <v xml:space="preserve">"Об утверждении отчета об исполнении бюджета муниципального 
образования сельское поселение «Хасуртайское» за 2 квартал 2024 год"
</v>
      </c>
      <c r="B3" s="220"/>
      <c r="C3" s="220"/>
      <c r="D3" s="220"/>
      <c r="E3" s="220"/>
      <c r="F3" s="220"/>
    </row>
    <row r="4" spans="1:6" ht="23.25" customHeight="1">
      <c r="A4" s="221" t="s">
        <v>244</v>
      </c>
      <c r="B4" s="221"/>
      <c r="C4" s="221"/>
      <c r="D4" s="221"/>
      <c r="E4" s="221"/>
      <c r="F4" s="221"/>
    </row>
    <row r="5" spans="1:6" ht="12" customHeight="1">
      <c r="A5" s="1"/>
      <c r="B5" s="1"/>
      <c r="C5" s="1"/>
      <c r="D5" s="1"/>
      <c r="E5" s="1"/>
      <c r="F5" s="5" t="s">
        <v>226</v>
      </c>
    </row>
    <row r="6" spans="1:6" ht="29.25" customHeight="1">
      <c r="A6" s="224" t="s">
        <v>243</v>
      </c>
      <c r="B6" s="224" t="s">
        <v>242</v>
      </c>
      <c r="C6" s="224"/>
      <c r="D6" s="222" t="s">
        <v>224</v>
      </c>
      <c r="E6" s="222" t="s">
        <v>223</v>
      </c>
      <c r="F6" s="222" t="s">
        <v>139</v>
      </c>
    </row>
    <row r="7" spans="1:6" ht="58.5" customHeight="1">
      <c r="A7" s="224"/>
      <c r="B7" s="148" t="s">
        <v>241</v>
      </c>
      <c r="C7" s="148" t="s">
        <v>240</v>
      </c>
      <c r="D7" s="223"/>
      <c r="E7" s="223"/>
      <c r="F7" s="223"/>
    </row>
    <row r="8" spans="1:6">
      <c r="A8" s="103" t="s">
        <v>187</v>
      </c>
      <c r="B8" s="61">
        <v>991</v>
      </c>
      <c r="C8" s="157" t="s">
        <v>188</v>
      </c>
      <c r="D8" s="43">
        <f>D9+D19</f>
        <v>3338.6000000000004</v>
      </c>
      <c r="E8" s="43">
        <f>E9+E19</f>
        <v>2096.6999999999998</v>
      </c>
      <c r="F8" s="36">
        <f t="shared" ref="F8:F19" si="0">E8/D8*100</f>
        <v>62.801773198346602</v>
      </c>
    </row>
    <row r="9" spans="1:6" ht="38.25">
      <c r="A9" s="103" t="s">
        <v>185</v>
      </c>
      <c r="B9" s="147">
        <v>991</v>
      </c>
      <c r="C9" s="158" t="s">
        <v>186</v>
      </c>
      <c r="D9" s="37">
        <f>D10+D12+D16+D14+D22</f>
        <v>3338.6000000000004</v>
      </c>
      <c r="E9" s="37">
        <f>E10+E12+E16+E14+E22</f>
        <v>2096.6999999999998</v>
      </c>
      <c r="F9" s="36">
        <f t="shared" si="0"/>
        <v>62.801773198346602</v>
      </c>
    </row>
    <row r="10" spans="1:6" ht="25.5">
      <c r="A10" s="72" t="s">
        <v>183</v>
      </c>
      <c r="B10" s="61">
        <v>991</v>
      </c>
      <c r="C10" s="159" t="s">
        <v>331</v>
      </c>
      <c r="D10" s="43">
        <f>D11</f>
        <v>1051.2</v>
      </c>
      <c r="E10" s="43">
        <f>E11</f>
        <v>525.6</v>
      </c>
      <c r="F10" s="36">
        <f t="shared" si="0"/>
        <v>50</v>
      </c>
    </row>
    <row r="11" spans="1:6" ht="38.25">
      <c r="A11" s="96" t="s">
        <v>181</v>
      </c>
      <c r="B11" s="147">
        <v>991</v>
      </c>
      <c r="C11" s="160" t="s">
        <v>332</v>
      </c>
      <c r="D11" s="37">
        <v>1051.2</v>
      </c>
      <c r="E11" s="37">
        <v>525.6</v>
      </c>
      <c r="F11" s="36">
        <f t="shared" si="0"/>
        <v>50</v>
      </c>
    </row>
    <row r="12" spans="1:6" ht="25.5">
      <c r="A12" s="72" t="s">
        <v>179</v>
      </c>
      <c r="B12" s="61">
        <v>991</v>
      </c>
      <c r="C12" s="159" t="s">
        <v>333</v>
      </c>
      <c r="D12" s="43">
        <f>D13</f>
        <v>213</v>
      </c>
      <c r="E12" s="43">
        <f>E13</f>
        <v>106.5</v>
      </c>
      <c r="F12" s="36">
        <f t="shared" si="0"/>
        <v>50</v>
      </c>
    </row>
    <row r="13" spans="1:6" ht="51">
      <c r="A13" s="96" t="s">
        <v>177</v>
      </c>
      <c r="B13" s="147">
        <v>991</v>
      </c>
      <c r="C13" s="160" t="s">
        <v>334</v>
      </c>
      <c r="D13" s="37">
        <v>213</v>
      </c>
      <c r="E13" s="37">
        <v>106.5</v>
      </c>
      <c r="F13" s="36">
        <f t="shared" si="0"/>
        <v>50</v>
      </c>
    </row>
    <row r="14" spans="1:6" ht="25.5">
      <c r="A14" s="72" t="s">
        <v>239</v>
      </c>
      <c r="B14" s="61">
        <v>991</v>
      </c>
      <c r="C14" s="159" t="s">
        <v>238</v>
      </c>
      <c r="D14" s="43">
        <f>D15</f>
        <v>2074.4</v>
      </c>
      <c r="E14" s="43">
        <f>E15</f>
        <v>1464.6</v>
      </c>
      <c r="F14" s="36">
        <f t="shared" si="0"/>
        <v>70.603548013883525</v>
      </c>
    </row>
    <row r="15" spans="1:6" ht="38.25" customHeight="1">
      <c r="A15" s="96" t="s">
        <v>237</v>
      </c>
      <c r="B15" s="147">
        <v>991</v>
      </c>
      <c r="C15" s="160" t="s">
        <v>236</v>
      </c>
      <c r="D15" s="37">
        <v>2074.4</v>
      </c>
      <c r="E15" s="37">
        <v>1464.6</v>
      </c>
      <c r="F15" s="36">
        <f t="shared" si="0"/>
        <v>70.603548013883525</v>
      </c>
    </row>
    <row r="16" spans="1:6" ht="19.5" hidden="1" customHeight="1">
      <c r="A16" s="72" t="s">
        <v>52</v>
      </c>
      <c r="B16" s="133">
        <v>991</v>
      </c>
      <c r="C16" s="132" t="s">
        <v>235</v>
      </c>
      <c r="D16" s="129">
        <f>D17+D18</f>
        <v>0</v>
      </c>
      <c r="E16" s="129">
        <f>E17+E18</f>
        <v>0</v>
      </c>
      <c r="F16" s="127" t="e">
        <f t="shared" si="0"/>
        <v>#DIV/0!</v>
      </c>
    </row>
    <row r="17" spans="1:6" ht="51" hidden="1">
      <c r="A17" s="131" t="s">
        <v>234</v>
      </c>
      <c r="B17" s="119">
        <v>991</v>
      </c>
      <c r="C17" s="130" t="s">
        <v>233</v>
      </c>
      <c r="D17" s="129">
        <v>0</v>
      </c>
      <c r="E17" s="129">
        <v>0</v>
      </c>
      <c r="F17" s="127" t="e">
        <f t="shared" si="0"/>
        <v>#DIV/0!</v>
      </c>
    </row>
    <row r="18" spans="1:6" ht="76.5" hidden="1">
      <c r="A18" s="96" t="s">
        <v>172</v>
      </c>
      <c r="B18" s="119">
        <v>991</v>
      </c>
      <c r="C18" s="130" t="s">
        <v>232</v>
      </c>
      <c r="D18" s="129">
        <v>0</v>
      </c>
      <c r="E18" s="128">
        <v>0</v>
      </c>
      <c r="F18" s="127" t="e">
        <f t="shared" si="0"/>
        <v>#DIV/0!</v>
      </c>
    </row>
    <row r="19" spans="1:6" ht="68.25" hidden="1" customHeight="1">
      <c r="A19" s="126" t="s">
        <v>170</v>
      </c>
      <c r="B19" s="119">
        <v>991</v>
      </c>
      <c r="C19" s="94" t="s">
        <v>231</v>
      </c>
      <c r="D19" s="125">
        <f>D20</f>
        <v>0</v>
      </c>
      <c r="E19" s="125">
        <f>E20</f>
        <v>0</v>
      </c>
      <c r="F19" s="124" t="e">
        <f t="shared" si="0"/>
        <v>#DIV/0!</v>
      </c>
    </row>
    <row r="20" spans="1:6" ht="51" hidden="1">
      <c r="A20" s="123" t="s">
        <v>168</v>
      </c>
      <c r="B20" s="119">
        <v>991</v>
      </c>
      <c r="C20" s="121" t="s">
        <v>230</v>
      </c>
      <c r="D20" s="120"/>
      <c r="E20" s="120"/>
      <c r="F20" s="119"/>
    </row>
    <row r="21" spans="1:6" ht="25.5" hidden="1" customHeight="1">
      <c r="A21" s="122" t="s">
        <v>166</v>
      </c>
      <c r="B21" s="119">
        <v>991</v>
      </c>
      <c r="C21" s="121" t="s">
        <v>229</v>
      </c>
      <c r="D21" s="120"/>
      <c r="E21" s="120"/>
      <c r="F21" s="119"/>
    </row>
    <row r="22" spans="1:6" ht="89.25" hidden="1">
      <c r="A22" s="200" t="s">
        <v>344</v>
      </c>
      <c r="B22" s="201">
        <v>991</v>
      </c>
      <c r="C22" s="202" t="s">
        <v>345</v>
      </c>
      <c r="D22" s="203">
        <f>D23</f>
        <v>0</v>
      </c>
      <c r="E22" s="203">
        <f>E23</f>
        <v>0</v>
      </c>
      <c r="F22" s="204" t="e">
        <f t="shared" ref="F22:F23" si="1">E22/D22*100</f>
        <v>#DIV/0!</v>
      </c>
    </row>
    <row r="23" spans="1:6" ht="102" hidden="1">
      <c r="A23" s="96" t="s">
        <v>346</v>
      </c>
      <c r="B23" s="201">
        <v>991</v>
      </c>
      <c r="C23" s="205" t="s">
        <v>347</v>
      </c>
      <c r="D23" s="206">
        <v>0</v>
      </c>
      <c r="E23" s="206"/>
      <c r="F23" s="204" t="e">
        <f t="shared" si="1"/>
        <v>#DIV/0!</v>
      </c>
    </row>
  </sheetData>
  <mergeCells count="8">
    <mergeCell ref="A3:F3"/>
    <mergeCell ref="A1:F1"/>
    <mergeCell ref="A4:F4"/>
    <mergeCell ref="F6:F7"/>
    <mergeCell ref="B6:C6"/>
    <mergeCell ref="A6:A7"/>
    <mergeCell ref="D6:D7"/>
    <mergeCell ref="E6:E7"/>
  </mergeCells>
  <pageMargins left="0.51181102362204722" right="0.19685039370078741" top="0.47244094488188981" bottom="0.23622047244094491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9"/>
  <sheetViews>
    <sheetView topLeftCell="A5" zoomScale="120" zoomScaleNormal="120" workbookViewId="0">
      <selection activeCell="I32" sqref="I32"/>
    </sheetView>
  </sheetViews>
  <sheetFormatPr defaultRowHeight="12.75"/>
  <cols>
    <col min="1" max="1" width="8.7109375" customWidth="1"/>
    <col min="2" max="2" width="52.140625" customWidth="1"/>
    <col min="3" max="3" width="0.28515625" hidden="1" customWidth="1"/>
    <col min="4" max="5" width="9.140625" hidden="1" customWidth="1"/>
    <col min="6" max="6" width="13.28515625" hidden="1" customWidth="1"/>
    <col min="7" max="7" width="9.140625" hidden="1" customWidth="1"/>
    <col min="8" max="8" width="12.140625" customWidth="1"/>
    <col min="9" max="9" width="10.85546875" customWidth="1"/>
    <col min="10" max="10" width="10.42578125" customWidth="1"/>
  </cols>
  <sheetData>
    <row r="1" spans="1:10">
      <c r="A1" s="213" t="s">
        <v>304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>
      <c r="A2" s="5"/>
      <c r="B2" s="5"/>
      <c r="C2" s="5"/>
      <c r="D2" s="5"/>
      <c r="E2" s="5"/>
      <c r="F2" s="5"/>
      <c r="G2" s="5"/>
      <c r="H2" s="5"/>
      <c r="I2" s="5"/>
      <c r="J2" s="5" t="str">
        <f>'Прил 1'!E2</f>
        <v>к Постановлению №217  от 24 июля 2024 г.</v>
      </c>
    </row>
    <row r="3" spans="1:10" ht="39" customHeight="1">
      <c r="A3" s="220" t="str">
        <f>'Прил 1'!A3:E3</f>
        <v xml:space="preserve">"Об утверждении отчета об исполнении бюджета муниципального 
образования сельское поселение «Хасуртайское» за 2 квартал 2024 год"
</v>
      </c>
      <c r="B3" s="220"/>
      <c r="C3" s="220"/>
      <c r="D3" s="220"/>
      <c r="E3" s="220"/>
      <c r="F3" s="220"/>
      <c r="G3" s="220"/>
      <c r="H3" s="220"/>
      <c r="I3" s="220"/>
      <c r="J3" s="220"/>
    </row>
    <row r="4" spans="1:10" ht="15.75" customHeight="1">
      <c r="A4" s="225" t="s">
        <v>303</v>
      </c>
      <c r="B4" s="225"/>
      <c r="C4" s="225"/>
      <c r="D4" s="225"/>
      <c r="E4" s="225"/>
      <c r="F4" s="225"/>
      <c r="G4" s="225"/>
      <c r="H4" s="225"/>
      <c r="I4" s="225"/>
      <c r="J4" s="225"/>
    </row>
    <row r="5" spans="1:10" ht="18" customHeight="1">
      <c r="A5" s="226" t="s">
        <v>302</v>
      </c>
      <c r="B5" s="226"/>
      <c r="C5" s="226"/>
      <c r="D5" s="226"/>
      <c r="E5" s="226"/>
      <c r="F5" s="226"/>
      <c r="G5" s="226"/>
      <c r="H5" s="226"/>
      <c r="I5" s="226"/>
      <c r="J5" s="226"/>
    </row>
    <row r="6" spans="1:10">
      <c r="A6" s="227" t="s">
        <v>1</v>
      </c>
      <c r="B6" s="227"/>
      <c r="C6" s="227"/>
      <c r="D6" s="227"/>
      <c r="E6" s="227"/>
      <c r="F6" s="227"/>
      <c r="G6" s="227"/>
      <c r="H6" s="227"/>
      <c r="I6" s="227"/>
      <c r="J6" s="227"/>
    </row>
    <row r="7" spans="1:10" ht="18" customHeight="1">
      <c r="A7" s="222" t="s">
        <v>301</v>
      </c>
      <c r="B7" s="222" t="s">
        <v>335</v>
      </c>
      <c r="C7" s="222" t="s">
        <v>300</v>
      </c>
      <c r="D7" s="222" t="s">
        <v>299</v>
      </c>
      <c r="E7" s="222" t="s">
        <v>298</v>
      </c>
      <c r="F7" s="222" t="s">
        <v>297</v>
      </c>
      <c r="G7" s="222" t="s">
        <v>296</v>
      </c>
      <c r="H7" s="222" t="s">
        <v>295</v>
      </c>
      <c r="I7" s="228" t="s">
        <v>353</v>
      </c>
      <c r="J7" s="228" t="s">
        <v>294</v>
      </c>
    </row>
    <row r="8" spans="1:10" ht="53.25" customHeight="1">
      <c r="A8" s="223"/>
      <c r="B8" s="223"/>
      <c r="C8" s="223"/>
      <c r="D8" s="223"/>
      <c r="E8" s="223"/>
      <c r="F8" s="223"/>
      <c r="G8" s="223"/>
      <c r="H8" s="223"/>
      <c r="I8" s="228"/>
      <c r="J8" s="228"/>
    </row>
    <row r="9" spans="1:10" ht="15.75" customHeight="1">
      <c r="A9" s="147">
        <v>1</v>
      </c>
      <c r="B9" s="161">
        <v>2</v>
      </c>
      <c r="C9" s="162">
        <v>2</v>
      </c>
      <c r="D9" s="162">
        <v>3</v>
      </c>
      <c r="E9" s="162">
        <v>4</v>
      </c>
      <c r="F9" s="162">
        <v>5</v>
      </c>
      <c r="G9" s="163">
        <v>6</v>
      </c>
      <c r="H9" s="148">
        <v>3</v>
      </c>
      <c r="I9" s="147">
        <v>4</v>
      </c>
      <c r="J9" s="147">
        <v>5</v>
      </c>
    </row>
    <row r="10" spans="1:10" ht="18" customHeight="1">
      <c r="A10" s="61" t="s">
        <v>293</v>
      </c>
      <c r="B10" s="164" t="s">
        <v>292</v>
      </c>
      <c r="C10" s="165" t="s">
        <v>11</v>
      </c>
      <c r="D10" s="165" t="s">
        <v>13</v>
      </c>
      <c r="E10" s="165" t="s">
        <v>132</v>
      </c>
      <c r="F10" s="165" t="s">
        <v>291</v>
      </c>
      <c r="G10" s="165" t="s">
        <v>248</v>
      </c>
      <c r="H10" s="145">
        <f>H11+H13+H17+H14+H16+H15+H12+H18</f>
        <v>3172.0313100000003</v>
      </c>
      <c r="I10" s="145">
        <f>I11+I13+I17+I14+I16+I15+I12+I18</f>
        <v>1458.2932000000001</v>
      </c>
      <c r="J10" s="36">
        <f t="shared" ref="J10:J37" si="0">I10/H10*100</f>
        <v>45.973480633770919</v>
      </c>
    </row>
    <row r="11" spans="1:10" ht="29.25" customHeight="1">
      <c r="A11" s="147" t="s">
        <v>290</v>
      </c>
      <c r="B11" s="40" t="s">
        <v>289</v>
      </c>
      <c r="C11" s="166" t="s">
        <v>11</v>
      </c>
      <c r="D11" s="166" t="s">
        <v>13</v>
      </c>
      <c r="E11" s="166" t="s">
        <v>15</v>
      </c>
      <c r="F11" s="166" t="s">
        <v>256</v>
      </c>
      <c r="G11" s="166" t="s">
        <v>248</v>
      </c>
      <c r="H11" s="146">
        <v>908.41981999999996</v>
      </c>
      <c r="I11" s="146">
        <v>373.92408</v>
      </c>
      <c r="J11" s="36">
        <f t="shared" si="0"/>
        <v>41.162034531567137</v>
      </c>
    </row>
    <row r="12" spans="1:10" ht="43.5" hidden="1" customHeight="1">
      <c r="A12" s="147" t="s">
        <v>288</v>
      </c>
      <c r="B12" s="40" t="s">
        <v>287</v>
      </c>
      <c r="C12" s="166"/>
      <c r="D12" s="166"/>
      <c r="E12" s="166"/>
      <c r="F12" s="166"/>
      <c r="G12" s="166"/>
      <c r="H12" s="146">
        <v>0</v>
      </c>
      <c r="I12" s="146">
        <v>0</v>
      </c>
      <c r="J12" s="36" t="e">
        <f t="shared" si="0"/>
        <v>#DIV/0!</v>
      </c>
    </row>
    <row r="13" spans="1:10" ht="37.5" customHeight="1">
      <c r="A13" s="147" t="s">
        <v>286</v>
      </c>
      <c r="B13" s="40" t="s">
        <v>285</v>
      </c>
      <c r="C13" s="166" t="s">
        <v>11</v>
      </c>
      <c r="D13" s="166" t="s">
        <v>13</v>
      </c>
      <c r="E13" s="166" t="s">
        <v>28</v>
      </c>
      <c r="F13" s="166" t="s">
        <v>256</v>
      </c>
      <c r="G13" s="166" t="s">
        <v>248</v>
      </c>
      <c r="H13" s="146">
        <v>934.59436000000005</v>
      </c>
      <c r="I13" s="146">
        <v>509.86027000000001</v>
      </c>
      <c r="J13" s="36">
        <f t="shared" si="0"/>
        <v>54.554177921638647</v>
      </c>
    </row>
    <row r="14" spans="1:10" ht="39" customHeight="1">
      <c r="A14" s="147" t="s">
        <v>284</v>
      </c>
      <c r="B14" s="40" t="s">
        <v>283</v>
      </c>
      <c r="C14" s="166" t="s">
        <v>11</v>
      </c>
      <c r="D14" s="166" t="s">
        <v>13</v>
      </c>
      <c r="E14" s="166" t="s">
        <v>28</v>
      </c>
      <c r="F14" s="166" t="s">
        <v>256</v>
      </c>
      <c r="G14" s="166" t="s">
        <v>248</v>
      </c>
      <c r="H14" s="146">
        <v>303.79919999999998</v>
      </c>
      <c r="I14" s="146">
        <v>146.4</v>
      </c>
      <c r="J14" s="36">
        <f t="shared" si="0"/>
        <v>48.189725318565692</v>
      </c>
    </row>
    <row r="15" spans="1:10" ht="22.5" customHeight="1">
      <c r="A15" s="147" t="s">
        <v>282</v>
      </c>
      <c r="B15" s="40" t="s">
        <v>281</v>
      </c>
      <c r="C15" s="166" t="s">
        <v>11</v>
      </c>
      <c r="D15" s="166" t="s">
        <v>13</v>
      </c>
      <c r="E15" s="166" t="s">
        <v>28</v>
      </c>
      <c r="F15" s="166" t="s">
        <v>256</v>
      </c>
      <c r="G15" s="166" t="s">
        <v>248</v>
      </c>
      <c r="H15" s="146">
        <v>81.45984</v>
      </c>
      <c r="I15" s="146">
        <v>81.45984</v>
      </c>
      <c r="J15" s="36">
        <f t="shared" si="0"/>
        <v>100</v>
      </c>
    </row>
    <row r="16" spans="1:10" ht="18" hidden="1" customHeight="1">
      <c r="A16" s="147" t="s">
        <v>282</v>
      </c>
      <c r="B16" s="40" t="s">
        <v>281</v>
      </c>
      <c r="C16" s="166"/>
      <c r="D16" s="166"/>
      <c r="E16" s="166"/>
      <c r="F16" s="166"/>
      <c r="G16" s="166"/>
      <c r="H16" s="146">
        <v>0</v>
      </c>
      <c r="I16" s="146">
        <v>0</v>
      </c>
      <c r="J16" s="36" t="e">
        <f t="shared" si="0"/>
        <v>#DIV/0!</v>
      </c>
    </row>
    <row r="17" spans="1:10" ht="18.75" customHeight="1">
      <c r="A17" s="147" t="s">
        <v>280</v>
      </c>
      <c r="B17" s="40" t="s">
        <v>64</v>
      </c>
      <c r="C17" s="166" t="s">
        <v>11</v>
      </c>
      <c r="D17" s="166" t="s">
        <v>13</v>
      </c>
      <c r="E17" s="166" t="s">
        <v>28</v>
      </c>
      <c r="F17" s="166" t="s">
        <v>256</v>
      </c>
      <c r="G17" s="166" t="s">
        <v>248</v>
      </c>
      <c r="H17" s="146">
        <v>1</v>
      </c>
      <c r="I17" s="146">
        <v>0</v>
      </c>
      <c r="J17" s="36">
        <f t="shared" si="0"/>
        <v>0</v>
      </c>
    </row>
    <row r="18" spans="1:10" ht="18.75" customHeight="1">
      <c r="A18" s="147" t="s">
        <v>279</v>
      </c>
      <c r="B18" s="40" t="s">
        <v>278</v>
      </c>
      <c r="C18" s="166"/>
      <c r="D18" s="166"/>
      <c r="E18" s="166"/>
      <c r="F18" s="166"/>
      <c r="G18" s="166"/>
      <c r="H18" s="146">
        <v>942.75809000000004</v>
      </c>
      <c r="I18" s="146">
        <v>346.64900999999998</v>
      </c>
      <c r="J18" s="36">
        <f t="shared" si="0"/>
        <v>36.769666967270467</v>
      </c>
    </row>
    <row r="19" spans="1:10" ht="18.75" customHeight="1">
      <c r="A19" s="61" t="s">
        <v>277</v>
      </c>
      <c r="B19" s="164" t="s">
        <v>276</v>
      </c>
      <c r="C19" s="166" t="s">
        <v>11</v>
      </c>
      <c r="D19" s="166" t="s">
        <v>15</v>
      </c>
      <c r="E19" s="166" t="s">
        <v>132</v>
      </c>
      <c r="F19" s="166" t="s">
        <v>256</v>
      </c>
      <c r="G19" s="166" t="s">
        <v>275</v>
      </c>
      <c r="H19" s="145">
        <f>H20</f>
        <v>213</v>
      </c>
      <c r="I19" s="145">
        <f>I20</f>
        <v>104.83564</v>
      </c>
      <c r="J19" s="36">
        <f t="shared" si="0"/>
        <v>49.218610328638498</v>
      </c>
    </row>
    <row r="20" spans="1:10" ht="21.75" customHeight="1">
      <c r="A20" s="147" t="s">
        <v>274</v>
      </c>
      <c r="B20" s="40" t="s">
        <v>80</v>
      </c>
      <c r="C20" s="166" t="s">
        <v>11</v>
      </c>
      <c r="D20" s="166" t="s">
        <v>15</v>
      </c>
      <c r="E20" s="166" t="s">
        <v>81</v>
      </c>
      <c r="F20" s="166" t="s">
        <v>256</v>
      </c>
      <c r="G20" s="166" t="s">
        <v>248</v>
      </c>
      <c r="H20" s="146">
        <v>213</v>
      </c>
      <c r="I20" s="146">
        <v>104.83564</v>
      </c>
      <c r="J20" s="36">
        <f t="shared" si="0"/>
        <v>49.218610328638498</v>
      </c>
    </row>
    <row r="21" spans="1:10" ht="27.75" customHeight="1">
      <c r="A21" s="61" t="s">
        <v>273</v>
      </c>
      <c r="B21" s="164" t="s">
        <v>272</v>
      </c>
      <c r="C21" s="166" t="s">
        <v>11</v>
      </c>
      <c r="D21" s="166" t="s">
        <v>81</v>
      </c>
      <c r="E21" s="166" t="s">
        <v>132</v>
      </c>
      <c r="F21" s="166" t="s">
        <v>249</v>
      </c>
      <c r="G21" s="166" t="s">
        <v>248</v>
      </c>
      <c r="H21" s="145">
        <f>H22</f>
        <v>34</v>
      </c>
      <c r="I21" s="145">
        <f>I22</f>
        <v>13</v>
      </c>
      <c r="J21" s="36">
        <f t="shared" si="0"/>
        <v>38.235294117647058</v>
      </c>
    </row>
    <row r="22" spans="1:10" ht="28.5" customHeight="1">
      <c r="A22" s="147" t="s">
        <v>271</v>
      </c>
      <c r="B22" s="40" t="s">
        <v>270</v>
      </c>
      <c r="C22" s="166"/>
      <c r="D22" s="167"/>
      <c r="E22" s="167"/>
      <c r="F22" s="166"/>
      <c r="G22" s="166"/>
      <c r="H22" s="146">
        <v>34</v>
      </c>
      <c r="I22" s="146">
        <v>13</v>
      </c>
      <c r="J22" s="36">
        <f t="shared" si="0"/>
        <v>38.235294117647058</v>
      </c>
    </row>
    <row r="23" spans="1:10" ht="19.5" hidden="1" customHeight="1">
      <c r="A23" s="61" t="s">
        <v>269</v>
      </c>
      <c r="B23" s="164" t="s">
        <v>268</v>
      </c>
      <c r="C23" s="165"/>
      <c r="D23" s="168"/>
      <c r="E23" s="168"/>
      <c r="F23" s="165"/>
      <c r="G23" s="165"/>
      <c r="H23" s="145">
        <f>H24</f>
        <v>0</v>
      </c>
      <c r="I23" s="145">
        <f>I24</f>
        <v>0</v>
      </c>
      <c r="J23" s="36" t="e">
        <f t="shared" si="0"/>
        <v>#DIV/0!</v>
      </c>
    </row>
    <row r="24" spans="1:10" ht="18.75" hidden="1" customHeight="1">
      <c r="A24" s="147" t="s">
        <v>267</v>
      </c>
      <c r="B24" s="40" t="s">
        <v>97</v>
      </c>
      <c r="C24" s="166"/>
      <c r="D24" s="167"/>
      <c r="E24" s="167"/>
      <c r="F24" s="166"/>
      <c r="G24" s="166"/>
      <c r="H24" s="146">
        <v>0</v>
      </c>
      <c r="I24" s="146">
        <v>0</v>
      </c>
      <c r="J24" s="36" t="e">
        <f t="shared" si="0"/>
        <v>#DIV/0!</v>
      </c>
    </row>
    <row r="25" spans="1:10" ht="18.75" customHeight="1">
      <c r="A25" s="61" t="s">
        <v>266</v>
      </c>
      <c r="B25" s="164" t="s">
        <v>265</v>
      </c>
      <c r="C25" s="166" t="s">
        <v>11</v>
      </c>
      <c r="D25" s="167" t="s">
        <v>99</v>
      </c>
      <c r="E25" s="167" t="s">
        <v>132</v>
      </c>
      <c r="F25" s="166" t="s">
        <v>256</v>
      </c>
      <c r="G25" s="166" t="s">
        <v>248</v>
      </c>
      <c r="H25" s="145">
        <f>H26+H27</f>
        <v>186.68781000000001</v>
      </c>
      <c r="I25" s="145">
        <f>I26+I27</f>
        <v>162.37585000000001</v>
      </c>
      <c r="J25" s="36">
        <f t="shared" si="0"/>
        <v>86.977210777714944</v>
      </c>
    </row>
    <row r="26" spans="1:10" ht="18.75" hidden="1" customHeight="1">
      <c r="A26" s="147" t="s">
        <v>264</v>
      </c>
      <c r="B26" s="40" t="s">
        <v>263</v>
      </c>
      <c r="C26" s="166"/>
      <c r="D26" s="167"/>
      <c r="E26" s="167"/>
      <c r="F26" s="166"/>
      <c r="G26" s="166"/>
      <c r="H26" s="146">
        <v>0</v>
      </c>
      <c r="I26" s="146">
        <v>0</v>
      </c>
      <c r="J26" s="36" t="e">
        <f t="shared" si="0"/>
        <v>#DIV/0!</v>
      </c>
    </row>
    <row r="27" spans="1:10" ht="18.75" customHeight="1">
      <c r="A27" s="147" t="s">
        <v>262</v>
      </c>
      <c r="B27" s="40" t="s">
        <v>105</v>
      </c>
      <c r="C27" s="166" t="s">
        <v>11</v>
      </c>
      <c r="D27" s="167" t="s">
        <v>99</v>
      </c>
      <c r="E27" s="167" t="s">
        <v>81</v>
      </c>
      <c r="F27" s="166" t="s">
        <v>256</v>
      </c>
      <c r="G27" s="166" t="s">
        <v>248</v>
      </c>
      <c r="H27" s="146">
        <v>186.68781000000001</v>
      </c>
      <c r="I27" s="146">
        <v>162.37585000000001</v>
      </c>
      <c r="J27" s="36">
        <f t="shared" si="0"/>
        <v>86.977210777714944</v>
      </c>
    </row>
    <row r="28" spans="1:10" ht="17.25" customHeight="1">
      <c r="A28" s="61" t="s">
        <v>261</v>
      </c>
      <c r="B28" s="164" t="s">
        <v>260</v>
      </c>
      <c r="C28" s="165" t="s">
        <v>11</v>
      </c>
      <c r="D28" s="165" t="s">
        <v>115</v>
      </c>
      <c r="E28" s="165" t="s">
        <v>132</v>
      </c>
      <c r="F28" s="165" t="s">
        <v>249</v>
      </c>
      <c r="G28" s="165" t="s">
        <v>248</v>
      </c>
      <c r="H28" s="145">
        <f>H29+H32</f>
        <v>654.12706000000003</v>
      </c>
      <c r="I28" s="145">
        <f>I29+I32</f>
        <v>176.74421000000001</v>
      </c>
      <c r="J28" s="36">
        <f t="shared" si="0"/>
        <v>27.019859108106616</v>
      </c>
    </row>
    <row r="29" spans="1:10" ht="15" customHeight="1">
      <c r="A29" s="147" t="s">
        <v>259</v>
      </c>
      <c r="B29" s="40" t="s">
        <v>116</v>
      </c>
      <c r="C29" s="166" t="s">
        <v>11</v>
      </c>
      <c r="D29" s="166" t="s">
        <v>115</v>
      </c>
      <c r="E29" s="166" t="s">
        <v>13</v>
      </c>
      <c r="F29" s="166" t="s">
        <v>256</v>
      </c>
      <c r="G29" s="166" t="s">
        <v>248</v>
      </c>
      <c r="H29" s="146">
        <v>458.71300000000002</v>
      </c>
      <c r="I29" s="146">
        <v>86.93629</v>
      </c>
      <c r="J29" s="36">
        <f t="shared" si="0"/>
        <v>18.95221848955665</v>
      </c>
    </row>
    <row r="30" spans="1:10" ht="18" hidden="1" customHeight="1">
      <c r="A30" s="61" t="s">
        <v>251</v>
      </c>
      <c r="B30" s="169" t="s">
        <v>250</v>
      </c>
      <c r="C30" s="168" t="s">
        <v>11</v>
      </c>
      <c r="D30" s="165" t="s">
        <v>257</v>
      </c>
      <c r="E30" s="165" t="s">
        <v>132</v>
      </c>
      <c r="F30" s="165" t="s">
        <v>258</v>
      </c>
      <c r="G30" s="165" t="s">
        <v>248</v>
      </c>
      <c r="H30" s="145">
        <f>H31</f>
        <v>0</v>
      </c>
      <c r="I30" s="145">
        <f>I31</f>
        <v>0</v>
      </c>
      <c r="J30" s="36" t="e">
        <f t="shared" si="0"/>
        <v>#DIV/0!</v>
      </c>
    </row>
    <row r="31" spans="1:10" ht="16.5" hidden="1" customHeight="1">
      <c r="A31" s="147" t="s">
        <v>247</v>
      </c>
      <c r="B31" s="170" t="s">
        <v>130</v>
      </c>
      <c r="C31" s="167" t="s">
        <v>11</v>
      </c>
      <c r="D31" s="166" t="s">
        <v>257</v>
      </c>
      <c r="E31" s="166" t="s">
        <v>115</v>
      </c>
      <c r="F31" s="166" t="s">
        <v>256</v>
      </c>
      <c r="G31" s="166" t="s">
        <v>248</v>
      </c>
      <c r="H31" s="146"/>
      <c r="I31" s="146"/>
      <c r="J31" s="36" t="e">
        <f t="shared" si="0"/>
        <v>#DIV/0!</v>
      </c>
    </row>
    <row r="32" spans="1:10" ht="16.5" customHeight="1">
      <c r="A32" s="147" t="s">
        <v>255</v>
      </c>
      <c r="B32" s="170" t="s">
        <v>131</v>
      </c>
      <c r="C32" s="167"/>
      <c r="D32" s="166"/>
      <c r="E32" s="166"/>
      <c r="F32" s="166"/>
      <c r="G32" s="166"/>
      <c r="H32" s="146">
        <v>195.41406000000001</v>
      </c>
      <c r="I32" s="146">
        <v>89.807919999999996</v>
      </c>
      <c r="J32" s="36">
        <f t="shared" si="0"/>
        <v>45.957757594310252</v>
      </c>
    </row>
    <row r="33" spans="1:10" s="75" customFormat="1" ht="16.5" hidden="1" customHeight="1">
      <c r="A33" s="61" t="s">
        <v>254</v>
      </c>
      <c r="B33" s="171" t="s">
        <v>253</v>
      </c>
      <c r="C33" s="168"/>
      <c r="D33" s="165"/>
      <c r="E33" s="165"/>
      <c r="F33" s="165"/>
      <c r="G33" s="165"/>
      <c r="H33" s="145">
        <f>H34</f>
        <v>0</v>
      </c>
      <c r="I33" s="145">
        <f>I34</f>
        <v>0</v>
      </c>
      <c r="J33" s="36" t="e">
        <f t="shared" si="0"/>
        <v>#DIV/0!</v>
      </c>
    </row>
    <row r="34" spans="1:10" ht="16.5" hidden="1" customHeight="1">
      <c r="A34" s="147" t="s">
        <v>252</v>
      </c>
      <c r="B34" s="170" t="s">
        <v>124</v>
      </c>
      <c r="C34" s="167"/>
      <c r="D34" s="166"/>
      <c r="E34" s="166"/>
      <c r="F34" s="166"/>
      <c r="G34" s="166"/>
      <c r="H34" s="146">
        <v>0</v>
      </c>
      <c r="I34" s="146"/>
      <c r="J34" s="36" t="e">
        <f t="shared" si="0"/>
        <v>#DIV/0!</v>
      </c>
    </row>
    <row r="35" spans="1:10" ht="16.5" customHeight="1">
      <c r="A35" s="61" t="s">
        <v>251</v>
      </c>
      <c r="B35" s="164" t="s">
        <v>250</v>
      </c>
      <c r="C35" s="165" t="s">
        <v>11</v>
      </c>
      <c r="D35" s="165" t="s">
        <v>115</v>
      </c>
      <c r="E35" s="165" t="s">
        <v>132</v>
      </c>
      <c r="F35" s="165" t="s">
        <v>249</v>
      </c>
      <c r="G35" s="165" t="s">
        <v>248</v>
      </c>
      <c r="H35" s="145">
        <f>H36</f>
        <v>10</v>
      </c>
      <c r="I35" s="145">
        <f>I36</f>
        <v>0</v>
      </c>
      <c r="J35" s="36">
        <f t="shared" si="0"/>
        <v>0</v>
      </c>
    </row>
    <row r="36" spans="1:10" ht="16.5" customHeight="1">
      <c r="A36" s="147" t="s">
        <v>247</v>
      </c>
      <c r="B36" s="170" t="s">
        <v>130</v>
      </c>
      <c r="C36" s="167"/>
      <c r="D36" s="166"/>
      <c r="E36" s="166"/>
      <c r="F36" s="166"/>
      <c r="G36" s="166"/>
      <c r="H36" s="146">
        <v>10</v>
      </c>
      <c r="I36" s="146">
        <v>0</v>
      </c>
      <c r="J36" s="36">
        <f t="shared" si="0"/>
        <v>0</v>
      </c>
    </row>
    <row r="37" spans="1:10" ht="18" customHeight="1">
      <c r="A37" s="147"/>
      <c r="B37" s="61" t="s">
        <v>246</v>
      </c>
      <c r="C37" s="166" t="s">
        <v>11</v>
      </c>
      <c r="D37" s="83"/>
      <c r="E37" s="83"/>
      <c r="F37" s="83"/>
      <c r="G37" s="83"/>
      <c r="H37" s="43">
        <f>H35+H28+H25+H21+H19+H10+H23</f>
        <v>4269.8461800000005</v>
      </c>
      <c r="I37" s="43">
        <f>I35+I28+I25+I21+I19+I10+I23</f>
        <v>1915.2489</v>
      </c>
      <c r="J37" s="36">
        <f t="shared" si="0"/>
        <v>44.855220053852143</v>
      </c>
    </row>
    <row r="38" spans="1:10">
      <c r="H38" s="135"/>
    </row>
    <row r="39" spans="1:10">
      <c r="H39" s="134"/>
    </row>
  </sheetData>
  <mergeCells count="15">
    <mergeCell ref="G7:G8"/>
    <mergeCell ref="H7:H8"/>
    <mergeCell ref="A4:J4"/>
    <mergeCell ref="A5:J5"/>
    <mergeCell ref="A1:J1"/>
    <mergeCell ref="A6:J6"/>
    <mergeCell ref="I7:I8"/>
    <mergeCell ref="J7:J8"/>
    <mergeCell ref="A3:J3"/>
    <mergeCell ref="A7:A8"/>
    <mergeCell ref="C7:C8"/>
    <mergeCell ref="D7:D8"/>
    <mergeCell ref="E7:E8"/>
    <mergeCell ref="F7:F8"/>
    <mergeCell ref="B7:B8"/>
  </mergeCells>
  <pageMargins left="0.62992125984251968" right="0.78740157480314965" top="0.98425196850393704" bottom="0.98425196850393704" header="0.51181102362204722" footer="0.51181102362204722"/>
  <pageSetup paperSize="9" scale="94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1"/>
  <sheetViews>
    <sheetView view="pageBreakPreview" zoomScaleNormal="100" zoomScaleSheetLayoutView="100" workbookViewId="0">
      <selection activeCell="I12" sqref="I12"/>
    </sheetView>
  </sheetViews>
  <sheetFormatPr defaultColWidth="9.140625" defaultRowHeight="12.75"/>
  <cols>
    <col min="1" max="1" width="5" style="1" customWidth="1"/>
    <col min="2" max="2" width="53.7109375" style="1" customWidth="1"/>
    <col min="3" max="3" width="7.85546875" style="1" customWidth="1"/>
    <col min="4" max="4" width="5.7109375" style="1" customWidth="1"/>
    <col min="5" max="5" width="6.42578125" style="1" customWidth="1"/>
    <col min="6" max="6" width="12" style="1" customWidth="1"/>
    <col min="7" max="7" width="7.85546875" style="1" customWidth="1"/>
    <col min="8" max="8" width="11.28515625" style="1" bestFit="1" customWidth="1"/>
    <col min="9" max="9" width="10.28515625" style="1" customWidth="1"/>
    <col min="10" max="10" width="11" style="1" customWidth="1"/>
    <col min="11" max="16384" width="9.140625" style="1"/>
  </cols>
  <sheetData>
    <row r="1" spans="1:10" ht="15.75" customHeight="1">
      <c r="C1" s="1" t="s">
        <v>0</v>
      </c>
      <c r="J1" s="2" t="s">
        <v>137</v>
      </c>
    </row>
    <row r="2" spans="1:10" ht="15.75" customHeight="1">
      <c r="J2" s="2" t="str">
        <f>'Прил 1'!E2</f>
        <v>к Постановлению №217  от 24 июля 2024 г.</v>
      </c>
    </row>
    <row r="3" spans="1:10" ht="30.75" customHeight="1">
      <c r="A3" s="229" t="str">
        <f>'Прил 1'!A3:E3</f>
        <v xml:space="preserve">"Об утверждении отчета об исполнении бюджета муниципального 
образования сельское поселение «Хасуртайское» за 2 квартал 2024 год"
</v>
      </c>
      <c r="B3" s="229"/>
      <c r="C3" s="229"/>
      <c r="D3" s="229"/>
      <c r="E3" s="229"/>
      <c r="F3" s="229"/>
      <c r="G3" s="229"/>
      <c r="H3" s="229"/>
      <c r="I3" s="229"/>
      <c r="J3" s="229"/>
    </row>
    <row r="4" spans="1:10" ht="21" customHeight="1">
      <c r="A4" s="54"/>
      <c r="B4" s="54"/>
      <c r="C4" s="54"/>
      <c r="D4" s="54"/>
      <c r="E4" s="54"/>
      <c r="F4" s="54"/>
      <c r="G4" s="54"/>
      <c r="H4" s="54"/>
      <c r="I4" s="54"/>
      <c r="J4" s="54"/>
    </row>
    <row r="5" spans="1:10" ht="12.75" customHeight="1">
      <c r="A5" s="236" t="s">
        <v>140</v>
      </c>
      <c r="B5" s="236"/>
      <c r="C5" s="236"/>
      <c r="D5" s="236"/>
      <c r="E5" s="236"/>
      <c r="F5" s="236"/>
      <c r="G5" s="236"/>
      <c r="H5" s="236"/>
      <c r="I5" s="236"/>
      <c r="J5" s="236"/>
    </row>
    <row r="6" spans="1:10" ht="21.75" customHeight="1">
      <c r="A6" s="236"/>
      <c r="B6" s="236"/>
      <c r="C6" s="236"/>
      <c r="D6" s="236"/>
      <c r="E6" s="236"/>
      <c r="F6" s="236"/>
      <c r="G6" s="236"/>
      <c r="H6" s="236"/>
      <c r="I6" s="236"/>
      <c r="J6" s="236"/>
    </row>
    <row r="7" spans="1:10" ht="12.75" customHeight="1">
      <c r="B7" s="3"/>
      <c r="C7" s="4"/>
      <c r="H7" s="5"/>
      <c r="J7" s="5" t="s">
        <v>1</v>
      </c>
    </row>
    <row r="8" spans="1:10">
      <c r="A8" s="237" t="s">
        <v>2</v>
      </c>
      <c r="B8" s="237" t="s">
        <v>3</v>
      </c>
      <c r="C8" s="238" t="s">
        <v>4</v>
      </c>
      <c r="D8" s="238" t="s">
        <v>5</v>
      </c>
      <c r="E8" s="238" t="s">
        <v>6</v>
      </c>
      <c r="F8" s="238" t="s">
        <v>7</v>
      </c>
      <c r="G8" s="238" t="s">
        <v>8</v>
      </c>
      <c r="H8" s="239" t="s">
        <v>9</v>
      </c>
      <c r="I8" s="233" t="s">
        <v>138</v>
      </c>
      <c r="J8" s="234" t="s">
        <v>139</v>
      </c>
    </row>
    <row r="9" spans="1:10">
      <c r="A9" s="237"/>
      <c r="B9" s="237"/>
      <c r="C9" s="238"/>
      <c r="D9" s="238"/>
      <c r="E9" s="238"/>
      <c r="F9" s="238"/>
      <c r="G9" s="238"/>
      <c r="H9" s="239"/>
      <c r="I9" s="233"/>
      <c r="J9" s="235"/>
    </row>
    <row r="10" spans="1:10">
      <c r="A10" s="230">
        <v>1</v>
      </c>
      <c r="B10" s="6" t="s">
        <v>10</v>
      </c>
      <c r="C10" s="60" t="s">
        <v>11</v>
      </c>
      <c r="D10" s="60"/>
      <c r="E10" s="60"/>
      <c r="F10" s="60"/>
      <c r="G10" s="10"/>
      <c r="H10" s="44">
        <f>H241</f>
        <v>4269.8461800000005</v>
      </c>
      <c r="I10" s="44">
        <f>I241</f>
        <v>1915.2489</v>
      </c>
      <c r="J10" s="36">
        <f>I10/H10*100</f>
        <v>44.855220053852143</v>
      </c>
    </row>
    <row r="11" spans="1:10">
      <c r="A11" s="230"/>
      <c r="B11" s="7" t="s">
        <v>12</v>
      </c>
      <c r="C11" s="181">
        <v>991</v>
      </c>
      <c r="D11" s="182" t="s">
        <v>13</v>
      </c>
      <c r="E11" s="8"/>
      <c r="F11" s="8"/>
      <c r="G11" s="8"/>
      <c r="H11" s="183">
        <f>H12+H24+H57+H73+H68+H64</f>
        <v>3172.0313099999998</v>
      </c>
      <c r="I11" s="207">
        <f>I12+I24+I57+I68+I73+I64</f>
        <v>1458.2932000000001</v>
      </c>
      <c r="J11" s="208">
        <f t="shared" ref="J11:J76" si="0">I11/H11*100</f>
        <v>45.973480633770926</v>
      </c>
    </row>
    <row r="12" spans="1:10" ht="25.5">
      <c r="A12" s="230"/>
      <c r="B12" s="9" t="s">
        <v>14</v>
      </c>
      <c r="C12" s="60" t="s">
        <v>11</v>
      </c>
      <c r="D12" s="35" t="s">
        <v>13</v>
      </c>
      <c r="E12" s="35" t="s">
        <v>15</v>
      </c>
      <c r="F12" s="10"/>
      <c r="G12" s="10"/>
      <c r="H12" s="44">
        <f>H13</f>
        <v>908.41982000000007</v>
      </c>
      <c r="I12" s="44">
        <f>I13</f>
        <v>373.92408</v>
      </c>
      <c r="J12" s="36">
        <f t="shared" si="0"/>
        <v>41.16203453156713</v>
      </c>
    </row>
    <row r="13" spans="1:10">
      <c r="A13" s="230"/>
      <c r="B13" s="11" t="s">
        <v>16</v>
      </c>
      <c r="C13" s="10" t="s">
        <v>11</v>
      </c>
      <c r="D13" s="10" t="s">
        <v>13</v>
      </c>
      <c r="E13" s="10" t="s">
        <v>15</v>
      </c>
      <c r="F13" s="10" t="s">
        <v>17</v>
      </c>
      <c r="G13" s="10"/>
      <c r="H13" s="31">
        <f>H14</f>
        <v>908.41982000000007</v>
      </c>
      <c r="I13" s="31">
        <f>I14</f>
        <v>373.92408</v>
      </c>
      <c r="J13" s="36">
        <f t="shared" si="0"/>
        <v>41.16203453156713</v>
      </c>
    </row>
    <row r="14" spans="1:10">
      <c r="A14" s="230"/>
      <c r="B14" s="11" t="s">
        <v>18</v>
      </c>
      <c r="C14" s="10" t="s">
        <v>11</v>
      </c>
      <c r="D14" s="10" t="s">
        <v>13</v>
      </c>
      <c r="E14" s="10" t="s">
        <v>15</v>
      </c>
      <c r="F14" s="10" t="s">
        <v>19</v>
      </c>
      <c r="G14" s="10"/>
      <c r="H14" s="31">
        <f>H15+H21+H18</f>
        <v>908.41982000000007</v>
      </c>
      <c r="I14" s="31">
        <f>I15+I21+I18</f>
        <v>373.92408</v>
      </c>
      <c r="J14" s="36">
        <f t="shared" si="0"/>
        <v>41.16203453156713</v>
      </c>
    </row>
    <row r="15" spans="1:10">
      <c r="A15" s="230"/>
      <c r="B15" s="11" t="s">
        <v>20</v>
      </c>
      <c r="C15" s="10" t="s">
        <v>11</v>
      </c>
      <c r="D15" s="10" t="s">
        <v>13</v>
      </c>
      <c r="E15" s="10" t="s">
        <v>15</v>
      </c>
      <c r="F15" s="10" t="s">
        <v>21</v>
      </c>
      <c r="G15" s="10"/>
      <c r="H15" s="31">
        <f>H16+H17</f>
        <v>377.53899999999999</v>
      </c>
      <c r="I15" s="31">
        <f>I16+I17</f>
        <v>373.92408</v>
      </c>
      <c r="J15" s="36">
        <f t="shared" si="0"/>
        <v>99.042504218107268</v>
      </c>
    </row>
    <row r="16" spans="1:10" ht="18.75" customHeight="1">
      <c r="A16" s="230"/>
      <c r="B16" s="11" t="s">
        <v>22</v>
      </c>
      <c r="C16" s="10" t="s">
        <v>11</v>
      </c>
      <c r="D16" s="10" t="s">
        <v>13</v>
      </c>
      <c r="E16" s="10" t="s">
        <v>15</v>
      </c>
      <c r="F16" s="10" t="s">
        <v>21</v>
      </c>
      <c r="G16" s="10" t="s">
        <v>23</v>
      </c>
      <c r="H16" s="31">
        <v>289.96899999999999</v>
      </c>
      <c r="I16" s="37">
        <v>288.1884</v>
      </c>
      <c r="J16" s="36">
        <f t="shared" si="0"/>
        <v>99.385934358500393</v>
      </c>
    </row>
    <row r="17" spans="1:10" ht="26.25" customHeight="1">
      <c r="A17" s="230"/>
      <c r="B17" s="11" t="s">
        <v>24</v>
      </c>
      <c r="C17" s="10" t="s">
        <v>11</v>
      </c>
      <c r="D17" s="10" t="s">
        <v>13</v>
      </c>
      <c r="E17" s="10" t="s">
        <v>15</v>
      </c>
      <c r="F17" s="10" t="s">
        <v>21</v>
      </c>
      <c r="G17" s="10" t="s">
        <v>25</v>
      </c>
      <c r="H17" s="31">
        <v>87.57</v>
      </c>
      <c r="I17" s="37">
        <v>85.735680000000002</v>
      </c>
      <c r="J17" s="36">
        <f t="shared" si="0"/>
        <v>97.905310037684146</v>
      </c>
    </row>
    <row r="18" spans="1:10" ht="26.25" customHeight="1">
      <c r="A18" s="230"/>
      <c r="B18" s="11" t="s">
        <v>38</v>
      </c>
      <c r="C18" s="10" t="s">
        <v>11</v>
      </c>
      <c r="D18" s="10" t="s">
        <v>13</v>
      </c>
      <c r="E18" s="10" t="s">
        <v>15</v>
      </c>
      <c r="F18" s="10" t="s">
        <v>39</v>
      </c>
      <c r="G18" s="10"/>
      <c r="H18" s="31">
        <f>H19+H20</f>
        <v>83</v>
      </c>
      <c r="I18" s="31">
        <f>I19+I20</f>
        <v>0</v>
      </c>
      <c r="J18" s="36">
        <f t="shared" si="0"/>
        <v>0</v>
      </c>
    </row>
    <row r="19" spans="1:10" ht="26.25" customHeight="1">
      <c r="A19" s="230"/>
      <c r="B19" s="11" t="s">
        <v>22</v>
      </c>
      <c r="C19" s="10" t="s">
        <v>11</v>
      </c>
      <c r="D19" s="10" t="s">
        <v>13</v>
      </c>
      <c r="E19" s="10" t="s">
        <v>15</v>
      </c>
      <c r="F19" s="10" t="s">
        <v>39</v>
      </c>
      <c r="G19" s="10" t="s">
        <v>23</v>
      </c>
      <c r="H19" s="31">
        <v>63.748080000000002</v>
      </c>
      <c r="I19" s="37">
        <v>0</v>
      </c>
      <c r="J19" s="36">
        <f t="shared" si="0"/>
        <v>0</v>
      </c>
    </row>
    <row r="20" spans="1:10" ht="26.25" customHeight="1">
      <c r="A20" s="230"/>
      <c r="B20" s="11" t="s">
        <v>24</v>
      </c>
      <c r="C20" s="10" t="s">
        <v>11</v>
      </c>
      <c r="D20" s="10" t="s">
        <v>13</v>
      </c>
      <c r="E20" s="10" t="s">
        <v>15</v>
      </c>
      <c r="F20" s="10" t="s">
        <v>39</v>
      </c>
      <c r="G20" s="10" t="s">
        <v>25</v>
      </c>
      <c r="H20" s="31">
        <v>19.251919999999998</v>
      </c>
      <c r="I20" s="37">
        <v>0</v>
      </c>
      <c r="J20" s="36">
        <f t="shared" si="0"/>
        <v>0</v>
      </c>
    </row>
    <row r="21" spans="1:10" ht="26.25" customHeight="1">
      <c r="A21" s="230"/>
      <c r="B21" s="11" t="s">
        <v>141</v>
      </c>
      <c r="C21" s="10" t="s">
        <v>11</v>
      </c>
      <c r="D21" s="10" t="s">
        <v>13</v>
      </c>
      <c r="E21" s="10" t="s">
        <v>15</v>
      </c>
      <c r="F21" s="10" t="s">
        <v>26</v>
      </c>
      <c r="G21" s="10"/>
      <c r="H21" s="31">
        <f>H22+H23</f>
        <v>447.88082000000003</v>
      </c>
      <c r="I21" s="31">
        <f>I22+I23</f>
        <v>0</v>
      </c>
      <c r="J21" s="36">
        <f t="shared" si="0"/>
        <v>0</v>
      </c>
    </row>
    <row r="22" spans="1:10" ht="19.5" customHeight="1">
      <c r="A22" s="230"/>
      <c r="B22" s="11" t="s">
        <v>22</v>
      </c>
      <c r="C22" s="10" t="s">
        <v>11</v>
      </c>
      <c r="D22" s="10" t="s">
        <v>13</v>
      </c>
      <c r="E22" s="10" t="s">
        <v>15</v>
      </c>
      <c r="F22" s="10" t="s">
        <v>26</v>
      </c>
      <c r="G22" s="10" t="s">
        <v>23</v>
      </c>
      <c r="H22" s="31">
        <v>349.45526000000001</v>
      </c>
      <c r="I22" s="37">
        <v>0</v>
      </c>
      <c r="J22" s="36">
        <f t="shared" si="0"/>
        <v>0</v>
      </c>
    </row>
    <row r="23" spans="1:10" ht="26.25" customHeight="1">
      <c r="A23" s="230"/>
      <c r="B23" s="11" t="s">
        <v>24</v>
      </c>
      <c r="C23" s="10" t="s">
        <v>11</v>
      </c>
      <c r="D23" s="10" t="s">
        <v>13</v>
      </c>
      <c r="E23" s="10" t="s">
        <v>15</v>
      </c>
      <c r="F23" s="10" t="s">
        <v>26</v>
      </c>
      <c r="G23" s="10" t="s">
        <v>25</v>
      </c>
      <c r="H23" s="31">
        <v>98.425560000000004</v>
      </c>
      <c r="I23" s="37">
        <v>0</v>
      </c>
      <c r="J23" s="36">
        <f t="shared" si="0"/>
        <v>0</v>
      </c>
    </row>
    <row r="24" spans="1:10" ht="26.25" customHeight="1">
      <c r="A24" s="230"/>
      <c r="B24" s="9" t="s">
        <v>27</v>
      </c>
      <c r="C24" s="60" t="s">
        <v>11</v>
      </c>
      <c r="D24" s="60" t="s">
        <v>13</v>
      </c>
      <c r="E24" s="60" t="s">
        <v>28</v>
      </c>
      <c r="F24" s="10"/>
      <c r="G24" s="10"/>
      <c r="H24" s="44">
        <f>H25</f>
        <v>934.59435999999994</v>
      </c>
      <c r="I24" s="44">
        <f>I25</f>
        <v>509.86027000000001</v>
      </c>
      <c r="J24" s="36">
        <f>I24/H24*100</f>
        <v>54.554177921638647</v>
      </c>
    </row>
    <row r="25" spans="1:10">
      <c r="A25" s="230"/>
      <c r="B25" s="11" t="s">
        <v>16</v>
      </c>
      <c r="C25" s="10" t="s">
        <v>11</v>
      </c>
      <c r="D25" s="10" t="s">
        <v>13</v>
      </c>
      <c r="E25" s="10" t="s">
        <v>28</v>
      </c>
      <c r="F25" s="10" t="s">
        <v>17</v>
      </c>
      <c r="G25" s="10"/>
      <c r="H25" s="31">
        <f>H26</f>
        <v>934.59435999999994</v>
      </c>
      <c r="I25" s="31">
        <f>I26</f>
        <v>509.86027000000001</v>
      </c>
      <c r="J25" s="36">
        <f>I25/H25*100</f>
        <v>54.554177921638647</v>
      </c>
    </row>
    <row r="26" spans="1:10">
      <c r="A26" s="230"/>
      <c r="B26" s="11" t="s">
        <v>18</v>
      </c>
      <c r="C26" s="10" t="s">
        <v>11</v>
      </c>
      <c r="D26" s="10" t="s">
        <v>13</v>
      </c>
      <c r="E26" s="10" t="s">
        <v>28</v>
      </c>
      <c r="F26" s="10" t="s">
        <v>19</v>
      </c>
      <c r="G26" s="10"/>
      <c r="H26" s="31">
        <f>H27+H35+H39+H37</f>
        <v>934.59435999999994</v>
      </c>
      <c r="I26" s="31">
        <f>I27+I35+I39+I37</f>
        <v>509.86027000000001</v>
      </c>
      <c r="J26" s="36">
        <f>I26/H26*100</f>
        <v>54.554177921638647</v>
      </c>
    </row>
    <row r="27" spans="1:10">
      <c r="A27" s="230"/>
      <c r="B27" s="11" t="s">
        <v>20</v>
      </c>
      <c r="C27" s="10" t="s">
        <v>11</v>
      </c>
      <c r="D27" s="10" t="s">
        <v>13</v>
      </c>
      <c r="E27" s="10" t="s">
        <v>28</v>
      </c>
      <c r="F27" s="10" t="s">
        <v>21</v>
      </c>
      <c r="G27" s="10"/>
      <c r="H27" s="31">
        <f>H28+H29+H32+H33+H34</f>
        <v>602.62</v>
      </c>
      <c r="I27" s="31">
        <f>I28+I29+I32+I33+I34</f>
        <v>396.30864000000003</v>
      </c>
      <c r="J27" s="36">
        <f>I27/H27*100</f>
        <v>65.764269357140492</v>
      </c>
    </row>
    <row r="28" spans="1:10">
      <c r="A28" s="230"/>
      <c r="B28" s="11" t="s">
        <v>22</v>
      </c>
      <c r="C28" s="10" t="s">
        <v>11</v>
      </c>
      <c r="D28" s="10" t="s">
        <v>13</v>
      </c>
      <c r="E28" s="10" t="s">
        <v>28</v>
      </c>
      <c r="F28" s="10" t="s">
        <v>21</v>
      </c>
      <c r="G28" s="10" t="s">
        <v>23</v>
      </c>
      <c r="H28" s="31">
        <v>462.84199999999998</v>
      </c>
      <c r="I28" s="37">
        <v>306.36851000000001</v>
      </c>
      <c r="J28" s="36">
        <f t="shared" si="0"/>
        <v>66.192893039093263</v>
      </c>
    </row>
    <row r="29" spans="1:10" ht="38.25">
      <c r="A29" s="230"/>
      <c r="B29" s="11" t="s">
        <v>24</v>
      </c>
      <c r="C29" s="10" t="s">
        <v>11</v>
      </c>
      <c r="D29" s="10" t="s">
        <v>13</v>
      </c>
      <c r="E29" s="10" t="s">
        <v>28</v>
      </c>
      <c r="F29" s="10" t="s">
        <v>21</v>
      </c>
      <c r="G29" s="10" t="s">
        <v>25</v>
      </c>
      <c r="H29" s="31">
        <v>139.77799999999999</v>
      </c>
      <c r="I29" s="37">
        <v>89.940129999999996</v>
      </c>
      <c r="J29" s="36">
        <f t="shared" si="0"/>
        <v>64.344982758373988</v>
      </c>
    </row>
    <row r="30" spans="1:10" ht="25.5" hidden="1">
      <c r="A30" s="230"/>
      <c r="B30" s="12" t="s">
        <v>33</v>
      </c>
      <c r="C30" s="10" t="s">
        <v>11</v>
      </c>
      <c r="D30" s="10" t="s">
        <v>13</v>
      </c>
      <c r="E30" s="10" t="s">
        <v>28</v>
      </c>
      <c r="F30" s="10" t="s">
        <v>21</v>
      </c>
      <c r="G30" s="10"/>
      <c r="H30" s="31">
        <f>H31</f>
        <v>0</v>
      </c>
      <c r="I30" s="37"/>
      <c r="J30" s="36" t="e">
        <f t="shared" si="0"/>
        <v>#DIV/0!</v>
      </c>
    </row>
    <row r="31" spans="1:10" hidden="1">
      <c r="A31" s="230"/>
      <c r="B31" s="11" t="s">
        <v>34</v>
      </c>
      <c r="C31" s="10" t="s">
        <v>11</v>
      </c>
      <c r="D31" s="10" t="s">
        <v>13</v>
      </c>
      <c r="E31" s="10" t="s">
        <v>28</v>
      </c>
      <c r="F31" s="10" t="s">
        <v>21</v>
      </c>
      <c r="G31" s="10" t="s">
        <v>35</v>
      </c>
      <c r="H31" s="31"/>
      <c r="I31" s="37"/>
      <c r="J31" s="36" t="e">
        <f t="shared" si="0"/>
        <v>#DIV/0!</v>
      </c>
    </row>
    <row r="32" spans="1:10" hidden="1">
      <c r="A32" s="230"/>
      <c r="B32" s="11"/>
      <c r="C32" s="10" t="s">
        <v>11</v>
      </c>
      <c r="D32" s="10" t="s">
        <v>13</v>
      </c>
      <c r="E32" s="10" t="s">
        <v>28</v>
      </c>
      <c r="F32" s="10" t="s">
        <v>21</v>
      </c>
      <c r="G32" s="10"/>
      <c r="H32" s="31"/>
      <c r="I32" s="37"/>
      <c r="J32" s="36" t="e">
        <f t="shared" si="0"/>
        <v>#DIV/0!</v>
      </c>
    </row>
    <row r="33" spans="1:10" hidden="1">
      <c r="A33" s="230"/>
      <c r="B33" s="11"/>
      <c r="C33" s="10" t="s">
        <v>11</v>
      </c>
      <c r="D33" s="10" t="s">
        <v>13</v>
      </c>
      <c r="E33" s="10" t="s">
        <v>28</v>
      </c>
      <c r="F33" s="10" t="s">
        <v>21</v>
      </c>
      <c r="G33" s="10"/>
      <c r="H33" s="31"/>
      <c r="I33" s="37"/>
      <c r="J33" s="36" t="e">
        <f t="shared" si="0"/>
        <v>#DIV/0!</v>
      </c>
    </row>
    <row r="34" spans="1:10" hidden="1">
      <c r="A34" s="230"/>
      <c r="B34" s="11" t="s">
        <v>36</v>
      </c>
      <c r="C34" s="10" t="s">
        <v>11</v>
      </c>
      <c r="D34" s="10" t="s">
        <v>13</v>
      </c>
      <c r="E34" s="10" t="s">
        <v>28</v>
      </c>
      <c r="F34" s="10" t="s">
        <v>21</v>
      </c>
      <c r="G34" s="10" t="s">
        <v>37</v>
      </c>
      <c r="H34" s="31">
        <v>0</v>
      </c>
      <c r="I34" s="37">
        <v>0</v>
      </c>
      <c r="J34" s="36" t="e">
        <f t="shared" si="0"/>
        <v>#DIV/0!</v>
      </c>
    </row>
    <row r="35" spans="1:10" ht="51">
      <c r="A35" s="230"/>
      <c r="B35" s="12" t="s">
        <v>40</v>
      </c>
      <c r="C35" s="10" t="s">
        <v>11</v>
      </c>
      <c r="D35" s="10" t="s">
        <v>13</v>
      </c>
      <c r="E35" s="10" t="s">
        <v>28</v>
      </c>
      <c r="F35" s="10" t="s">
        <v>41</v>
      </c>
      <c r="G35" s="10"/>
      <c r="H35" s="31">
        <f>H36</f>
        <v>1.5</v>
      </c>
      <c r="I35" s="31">
        <f>I36</f>
        <v>0</v>
      </c>
      <c r="J35" s="36">
        <f t="shared" si="0"/>
        <v>0</v>
      </c>
    </row>
    <row r="36" spans="1:10" ht="25.5">
      <c r="A36" s="230"/>
      <c r="B36" s="11" t="s">
        <v>42</v>
      </c>
      <c r="C36" s="10" t="s">
        <v>11</v>
      </c>
      <c r="D36" s="10" t="s">
        <v>13</v>
      </c>
      <c r="E36" s="10" t="s">
        <v>28</v>
      </c>
      <c r="F36" s="10" t="s">
        <v>41</v>
      </c>
      <c r="G36" s="10" t="s">
        <v>37</v>
      </c>
      <c r="H36" s="31">
        <v>1.5</v>
      </c>
      <c r="I36" s="37">
        <v>0</v>
      </c>
      <c r="J36" s="36">
        <f t="shared" si="0"/>
        <v>0</v>
      </c>
    </row>
    <row r="37" spans="1:10">
      <c r="A37" s="230"/>
      <c r="B37" s="11" t="s">
        <v>38</v>
      </c>
      <c r="C37" s="10" t="s">
        <v>11</v>
      </c>
      <c r="D37" s="10" t="s">
        <v>13</v>
      </c>
      <c r="E37" s="10" t="s">
        <v>28</v>
      </c>
      <c r="F37" s="10" t="s">
        <v>39</v>
      </c>
      <c r="G37" s="10"/>
      <c r="H37" s="31">
        <f>H38</f>
        <v>9.6</v>
      </c>
      <c r="I37" s="31">
        <f>I38</f>
        <v>9.6</v>
      </c>
      <c r="J37" s="36">
        <f t="shared" si="0"/>
        <v>100</v>
      </c>
    </row>
    <row r="38" spans="1:10" ht="25.5">
      <c r="A38" s="230"/>
      <c r="B38" s="11" t="s">
        <v>42</v>
      </c>
      <c r="C38" s="10" t="s">
        <v>11</v>
      </c>
      <c r="D38" s="10" t="s">
        <v>13</v>
      </c>
      <c r="E38" s="10" t="s">
        <v>28</v>
      </c>
      <c r="F38" s="10" t="s">
        <v>39</v>
      </c>
      <c r="G38" s="10" t="s">
        <v>37</v>
      </c>
      <c r="H38" s="31">
        <v>9.6</v>
      </c>
      <c r="I38" s="37">
        <v>9.6</v>
      </c>
      <c r="J38" s="36">
        <f t="shared" si="0"/>
        <v>100</v>
      </c>
    </row>
    <row r="39" spans="1:10">
      <c r="A39" s="230"/>
      <c r="B39" s="11" t="s">
        <v>43</v>
      </c>
      <c r="C39" s="10" t="s">
        <v>11</v>
      </c>
      <c r="D39" s="10" t="s">
        <v>13</v>
      </c>
      <c r="E39" s="10" t="s">
        <v>28</v>
      </c>
      <c r="F39" s="10" t="s">
        <v>44</v>
      </c>
      <c r="G39" s="10"/>
      <c r="H39" s="31">
        <f>H40+H41+H45+H54+H55+H56</f>
        <v>320.87435999999997</v>
      </c>
      <c r="I39" s="31">
        <f>I40+I41+I45+I54+I55+I56</f>
        <v>103.95162999999998</v>
      </c>
      <c r="J39" s="36">
        <f t="shared" si="0"/>
        <v>32.39636535620982</v>
      </c>
    </row>
    <row r="40" spans="1:10" ht="16.5" customHeight="1">
      <c r="A40" s="230"/>
      <c r="B40" s="11" t="s">
        <v>22</v>
      </c>
      <c r="C40" s="10" t="s">
        <v>11</v>
      </c>
      <c r="D40" s="10" t="s">
        <v>13</v>
      </c>
      <c r="E40" s="10" t="s">
        <v>28</v>
      </c>
      <c r="F40" s="10" t="s">
        <v>44</v>
      </c>
      <c r="G40" s="10" t="s">
        <v>23</v>
      </c>
      <c r="H40" s="31">
        <v>95.470110000000005</v>
      </c>
      <c r="I40" s="37">
        <v>0</v>
      </c>
      <c r="J40" s="36">
        <f t="shared" si="0"/>
        <v>0</v>
      </c>
    </row>
    <row r="41" spans="1:10" ht="41.25" customHeight="1">
      <c r="A41" s="230"/>
      <c r="B41" s="11" t="s">
        <v>24</v>
      </c>
      <c r="C41" s="10" t="s">
        <v>11</v>
      </c>
      <c r="D41" s="10" t="s">
        <v>13</v>
      </c>
      <c r="E41" s="10" t="s">
        <v>28</v>
      </c>
      <c r="F41" s="10" t="s">
        <v>44</v>
      </c>
      <c r="G41" s="10" t="s">
        <v>25</v>
      </c>
      <c r="H41" s="31">
        <v>28.832260000000002</v>
      </c>
      <c r="I41" s="37">
        <v>0</v>
      </c>
      <c r="J41" s="36">
        <f t="shared" si="0"/>
        <v>0</v>
      </c>
    </row>
    <row r="42" spans="1:10" ht="27.75" hidden="1" customHeight="1">
      <c r="A42" s="230"/>
      <c r="B42" s="11" t="s">
        <v>45</v>
      </c>
      <c r="C42" s="10" t="s">
        <v>11</v>
      </c>
      <c r="D42" s="10" t="s">
        <v>13</v>
      </c>
      <c r="E42" s="10" t="s">
        <v>28</v>
      </c>
      <c r="F42" s="10" t="s">
        <v>44</v>
      </c>
      <c r="G42" s="10" t="s">
        <v>46</v>
      </c>
      <c r="H42" s="31"/>
      <c r="I42" s="37"/>
      <c r="J42" s="36" t="e">
        <f t="shared" si="0"/>
        <v>#DIV/0!</v>
      </c>
    </row>
    <row r="43" spans="1:10" ht="27.75" hidden="1" customHeight="1">
      <c r="A43" s="230"/>
      <c r="B43" s="11" t="s">
        <v>29</v>
      </c>
      <c r="C43" s="10" t="s">
        <v>11</v>
      </c>
      <c r="D43" s="10" t="s">
        <v>13</v>
      </c>
      <c r="E43" s="10" t="s">
        <v>28</v>
      </c>
      <c r="F43" s="10" t="s">
        <v>44</v>
      </c>
      <c r="G43" s="10" t="s">
        <v>30</v>
      </c>
      <c r="H43" s="31"/>
      <c r="I43" s="37"/>
      <c r="J43" s="36" t="e">
        <f t="shared" si="0"/>
        <v>#DIV/0!</v>
      </c>
    </row>
    <row r="44" spans="1:10" ht="27.75" hidden="1" customHeight="1">
      <c r="A44" s="230"/>
      <c r="B44" s="11" t="s">
        <v>31</v>
      </c>
      <c r="C44" s="10" t="s">
        <v>11</v>
      </c>
      <c r="D44" s="10" t="s">
        <v>13</v>
      </c>
      <c r="E44" s="10" t="s">
        <v>28</v>
      </c>
      <c r="F44" s="10" t="s">
        <v>44</v>
      </c>
      <c r="G44" s="10" t="s">
        <v>32</v>
      </c>
      <c r="H44" s="31"/>
      <c r="I44" s="37"/>
      <c r="J44" s="36" t="e">
        <f t="shared" si="0"/>
        <v>#DIV/0!</v>
      </c>
    </row>
    <row r="45" spans="1:10">
      <c r="A45" s="230"/>
      <c r="B45" s="11" t="s">
        <v>47</v>
      </c>
      <c r="C45" s="10" t="s">
        <v>11</v>
      </c>
      <c r="D45" s="10" t="s">
        <v>13</v>
      </c>
      <c r="E45" s="10" t="s">
        <v>28</v>
      </c>
      <c r="F45" s="10" t="s">
        <v>44</v>
      </c>
      <c r="G45" s="10" t="s">
        <v>37</v>
      </c>
      <c r="H45" s="31">
        <v>152.05198999999999</v>
      </c>
      <c r="I45" s="37">
        <v>82.196709999999996</v>
      </c>
      <c r="J45" s="36">
        <f t="shared" si="0"/>
        <v>54.058292824710804</v>
      </c>
    </row>
    <row r="46" spans="1:10" hidden="1">
      <c r="A46" s="230"/>
      <c r="B46" s="11" t="s">
        <v>48</v>
      </c>
      <c r="C46" s="10" t="s">
        <v>11</v>
      </c>
      <c r="D46" s="10" t="s">
        <v>13</v>
      </c>
      <c r="E46" s="10" t="s">
        <v>28</v>
      </c>
      <c r="F46" s="10" t="s">
        <v>44</v>
      </c>
      <c r="G46" s="10" t="s">
        <v>49</v>
      </c>
      <c r="H46" s="31"/>
      <c r="I46" s="37"/>
      <c r="J46" s="36" t="e">
        <f t="shared" si="0"/>
        <v>#DIV/0!</v>
      </c>
    </row>
    <row r="47" spans="1:10" ht="38.25" hidden="1">
      <c r="A47" s="230"/>
      <c r="B47" s="9" t="s">
        <v>50</v>
      </c>
      <c r="C47" s="10" t="s">
        <v>11</v>
      </c>
      <c r="D47" s="10" t="s">
        <v>13</v>
      </c>
      <c r="E47" s="10" t="s">
        <v>28</v>
      </c>
      <c r="F47" s="10" t="s">
        <v>44</v>
      </c>
      <c r="G47" s="10"/>
      <c r="H47" s="44">
        <v>0</v>
      </c>
      <c r="I47" s="37"/>
      <c r="J47" s="36" t="e">
        <f t="shared" si="0"/>
        <v>#DIV/0!</v>
      </c>
    </row>
    <row r="48" spans="1:10" ht="38.25" hidden="1">
      <c r="A48" s="230"/>
      <c r="B48" s="38" t="s">
        <v>51</v>
      </c>
      <c r="C48" s="10" t="s">
        <v>11</v>
      </c>
      <c r="D48" s="10" t="s">
        <v>13</v>
      </c>
      <c r="E48" s="10" t="s">
        <v>28</v>
      </c>
      <c r="F48" s="10" t="s">
        <v>44</v>
      </c>
      <c r="G48" s="184"/>
      <c r="H48" s="44">
        <f>H49</f>
        <v>202.572</v>
      </c>
      <c r="I48" s="37"/>
      <c r="J48" s="36">
        <f t="shared" si="0"/>
        <v>0</v>
      </c>
    </row>
    <row r="49" spans="1:10" hidden="1">
      <c r="A49" s="230"/>
      <c r="B49" s="11" t="s">
        <v>52</v>
      </c>
      <c r="C49" s="10" t="s">
        <v>11</v>
      </c>
      <c r="D49" s="10" t="s">
        <v>13</v>
      </c>
      <c r="E49" s="10" t="s">
        <v>28</v>
      </c>
      <c r="F49" s="10" t="s">
        <v>44</v>
      </c>
      <c r="G49" s="185" t="s">
        <v>53</v>
      </c>
      <c r="H49" s="44">
        <v>202.572</v>
      </c>
      <c r="I49" s="37"/>
      <c r="J49" s="36">
        <f t="shared" si="0"/>
        <v>0</v>
      </c>
    </row>
    <row r="50" spans="1:10" ht="39.75" hidden="1" customHeight="1">
      <c r="A50" s="230"/>
      <c r="B50" s="39" t="s">
        <v>54</v>
      </c>
      <c r="C50" s="10" t="s">
        <v>11</v>
      </c>
      <c r="D50" s="10" t="s">
        <v>13</v>
      </c>
      <c r="E50" s="10" t="s">
        <v>28</v>
      </c>
      <c r="F50" s="10" t="s">
        <v>44</v>
      </c>
      <c r="G50" s="186"/>
      <c r="H50" s="44">
        <f>H51</f>
        <v>9.8810000000000002</v>
      </c>
      <c r="I50" s="37"/>
      <c r="J50" s="36">
        <f t="shared" si="0"/>
        <v>0</v>
      </c>
    </row>
    <row r="51" spans="1:10" ht="40.5" hidden="1" customHeight="1">
      <c r="A51" s="230"/>
      <c r="B51" s="39" t="s">
        <v>55</v>
      </c>
      <c r="C51" s="10" t="s">
        <v>11</v>
      </c>
      <c r="D51" s="10" t="s">
        <v>13</v>
      </c>
      <c r="E51" s="10" t="s">
        <v>28</v>
      </c>
      <c r="F51" s="10" t="s">
        <v>44</v>
      </c>
      <c r="G51" s="186" t="s">
        <v>53</v>
      </c>
      <c r="H51" s="44">
        <v>9.8810000000000002</v>
      </c>
      <c r="I51" s="37"/>
      <c r="J51" s="36">
        <f t="shared" si="0"/>
        <v>0</v>
      </c>
    </row>
    <row r="52" spans="1:10" ht="54.75" hidden="1" customHeight="1">
      <c r="A52" s="230"/>
      <c r="B52" s="39" t="s">
        <v>56</v>
      </c>
      <c r="C52" s="10" t="s">
        <v>11</v>
      </c>
      <c r="D52" s="10" t="s">
        <v>13</v>
      </c>
      <c r="E52" s="10" t="s">
        <v>28</v>
      </c>
      <c r="F52" s="10" t="s">
        <v>44</v>
      </c>
      <c r="G52" s="186"/>
      <c r="H52" s="44">
        <f>H53</f>
        <v>0</v>
      </c>
      <c r="I52" s="37"/>
      <c r="J52" s="36" t="e">
        <f t="shared" si="0"/>
        <v>#DIV/0!</v>
      </c>
    </row>
    <row r="53" spans="1:10" ht="40.5" hidden="1" customHeight="1">
      <c r="A53" s="230"/>
      <c r="B53" s="39" t="s">
        <v>42</v>
      </c>
      <c r="C53" s="10" t="s">
        <v>11</v>
      </c>
      <c r="D53" s="10" t="s">
        <v>13</v>
      </c>
      <c r="E53" s="10" t="s">
        <v>28</v>
      </c>
      <c r="F53" s="10" t="s">
        <v>44</v>
      </c>
      <c r="G53" s="186" t="s">
        <v>37</v>
      </c>
      <c r="H53" s="44"/>
      <c r="I53" s="37"/>
      <c r="J53" s="36" t="e">
        <f t="shared" si="0"/>
        <v>#DIV/0!</v>
      </c>
    </row>
    <row r="54" spans="1:10" ht="17.25" customHeight="1">
      <c r="A54" s="230"/>
      <c r="B54" s="39" t="s">
        <v>143</v>
      </c>
      <c r="C54" s="10" t="s">
        <v>11</v>
      </c>
      <c r="D54" s="10" t="s">
        <v>13</v>
      </c>
      <c r="E54" s="10" t="s">
        <v>28</v>
      </c>
      <c r="F54" s="10" t="s">
        <v>44</v>
      </c>
      <c r="G54" s="186" t="s">
        <v>142</v>
      </c>
      <c r="H54" s="31">
        <v>36.520000000000003</v>
      </c>
      <c r="I54" s="37">
        <v>20.344090000000001</v>
      </c>
      <c r="J54" s="36">
        <f>I54/H54*100</f>
        <v>55.70670865279299</v>
      </c>
    </row>
    <row r="55" spans="1:10" ht="12.75" customHeight="1">
      <c r="A55" s="230"/>
      <c r="B55" s="11" t="s">
        <v>145</v>
      </c>
      <c r="C55" s="10" t="s">
        <v>11</v>
      </c>
      <c r="D55" s="10" t="s">
        <v>13</v>
      </c>
      <c r="E55" s="10" t="s">
        <v>28</v>
      </c>
      <c r="F55" s="10" t="s">
        <v>44</v>
      </c>
      <c r="G55" s="186" t="s">
        <v>49</v>
      </c>
      <c r="H55" s="31">
        <v>4</v>
      </c>
      <c r="I55" s="37">
        <v>1.1000000000000001</v>
      </c>
      <c r="J55" s="36">
        <f t="shared" si="0"/>
        <v>27.500000000000004</v>
      </c>
    </row>
    <row r="56" spans="1:10" ht="14.25" customHeight="1">
      <c r="A56" s="230"/>
      <c r="B56" s="39" t="s">
        <v>146</v>
      </c>
      <c r="C56" s="10" t="s">
        <v>11</v>
      </c>
      <c r="D56" s="10" t="s">
        <v>13</v>
      </c>
      <c r="E56" s="10" t="s">
        <v>28</v>
      </c>
      <c r="F56" s="10" t="s">
        <v>44</v>
      </c>
      <c r="G56" s="186" t="s">
        <v>144</v>
      </c>
      <c r="H56" s="31">
        <v>4</v>
      </c>
      <c r="I56" s="37">
        <v>0.31083</v>
      </c>
      <c r="J56" s="36">
        <f>I56/H56*100</f>
        <v>7.7707499999999996</v>
      </c>
    </row>
    <row r="57" spans="1:10" ht="42" customHeight="1">
      <c r="A57" s="230"/>
      <c r="B57" s="9" t="s">
        <v>50</v>
      </c>
      <c r="C57" s="60" t="s">
        <v>11</v>
      </c>
      <c r="D57" s="60" t="s">
        <v>13</v>
      </c>
      <c r="E57" s="60" t="s">
        <v>57</v>
      </c>
      <c r="F57" s="10"/>
      <c r="G57" s="10"/>
      <c r="H57" s="44">
        <f>H58</f>
        <v>303.79919999999998</v>
      </c>
      <c r="I57" s="44">
        <f>I58</f>
        <v>146.4</v>
      </c>
      <c r="J57" s="36">
        <f t="shared" si="0"/>
        <v>48.189725318565692</v>
      </c>
    </row>
    <row r="58" spans="1:10" ht="14.25" customHeight="1">
      <c r="A58" s="230"/>
      <c r="B58" s="11" t="s">
        <v>16</v>
      </c>
      <c r="C58" s="10" t="s">
        <v>11</v>
      </c>
      <c r="D58" s="10" t="s">
        <v>13</v>
      </c>
      <c r="E58" s="10" t="s">
        <v>57</v>
      </c>
      <c r="F58" s="10" t="s">
        <v>17</v>
      </c>
      <c r="G58" s="186"/>
      <c r="H58" s="31">
        <f>H59</f>
        <v>303.79919999999998</v>
      </c>
      <c r="I58" s="31">
        <f>I59</f>
        <v>146.4</v>
      </c>
      <c r="J58" s="36">
        <f t="shared" si="0"/>
        <v>48.189725318565692</v>
      </c>
    </row>
    <row r="59" spans="1:10" ht="15" customHeight="1">
      <c r="A59" s="230"/>
      <c r="B59" s="11" t="s">
        <v>18</v>
      </c>
      <c r="C59" s="10" t="s">
        <v>11</v>
      </c>
      <c r="D59" s="10" t="s">
        <v>13</v>
      </c>
      <c r="E59" s="10" t="s">
        <v>57</v>
      </c>
      <c r="F59" s="10" t="s">
        <v>19</v>
      </c>
      <c r="G59" s="186"/>
      <c r="H59" s="31">
        <f>H60+H62</f>
        <v>303.79919999999998</v>
      </c>
      <c r="I59" s="31">
        <f>I60+I62</f>
        <v>146.4</v>
      </c>
      <c r="J59" s="36">
        <f t="shared" si="0"/>
        <v>48.189725318565692</v>
      </c>
    </row>
    <row r="60" spans="1:10" ht="28.5" customHeight="1">
      <c r="A60" s="230"/>
      <c r="B60" s="12" t="s">
        <v>342</v>
      </c>
      <c r="C60" s="187">
        <v>991</v>
      </c>
      <c r="D60" s="10" t="s">
        <v>13</v>
      </c>
      <c r="E60" s="10" t="s">
        <v>57</v>
      </c>
      <c r="F60" s="10" t="s">
        <v>58</v>
      </c>
      <c r="G60" s="10"/>
      <c r="H60" s="41">
        <f>H61</f>
        <v>293.41919999999999</v>
      </c>
      <c r="I60" s="41">
        <f>I61</f>
        <v>146.4</v>
      </c>
      <c r="J60" s="36">
        <f t="shared" si="0"/>
        <v>49.894485432446139</v>
      </c>
    </row>
    <row r="61" spans="1:10" ht="16.5" customHeight="1">
      <c r="A61" s="230"/>
      <c r="B61" s="11" t="s">
        <v>52</v>
      </c>
      <c r="C61" s="187">
        <v>991</v>
      </c>
      <c r="D61" s="10" t="s">
        <v>13</v>
      </c>
      <c r="E61" s="10" t="s">
        <v>57</v>
      </c>
      <c r="F61" s="10" t="s">
        <v>58</v>
      </c>
      <c r="G61" s="10" t="s">
        <v>53</v>
      </c>
      <c r="H61" s="41">
        <v>293.41919999999999</v>
      </c>
      <c r="I61" s="37">
        <v>146.4</v>
      </c>
      <c r="J61" s="36">
        <f t="shared" si="0"/>
        <v>49.894485432446139</v>
      </c>
    </row>
    <row r="62" spans="1:10" ht="25.5" customHeight="1">
      <c r="A62" s="230"/>
      <c r="B62" s="11" t="s">
        <v>59</v>
      </c>
      <c r="C62" s="187">
        <v>991</v>
      </c>
      <c r="D62" s="10" t="s">
        <v>13</v>
      </c>
      <c r="E62" s="10" t="s">
        <v>57</v>
      </c>
      <c r="F62" s="10" t="s">
        <v>60</v>
      </c>
      <c r="G62" s="10"/>
      <c r="H62" s="41">
        <f>H63</f>
        <v>10.38</v>
      </c>
      <c r="I62" s="41">
        <f>I63</f>
        <v>0</v>
      </c>
      <c r="J62" s="36">
        <f t="shared" si="0"/>
        <v>0</v>
      </c>
    </row>
    <row r="63" spans="1:10" ht="15" customHeight="1">
      <c r="A63" s="230"/>
      <c r="B63" s="11" t="s">
        <v>52</v>
      </c>
      <c r="C63" s="187">
        <v>991</v>
      </c>
      <c r="D63" s="10" t="s">
        <v>13</v>
      </c>
      <c r="E63" s="10" t="s">
        <v>57</v>
      </c>
      <c r="F63" s="10" t="s">
        <v>60</v>
      </c>
      <c r="G63" s="10" t="s">
        <v>53</v>
      </c>
      <c r="H63" s="41">
        <v>10.38</v>
      </c>
      <c r="I63" s="37">
        <v>0</v>
      </c>
      <c r="J63" s="36">
        <f t="shared" si="0"/>
        <v>0</v>
      </c>
    </row>
    <row r="64" spans="1:10" s="13" customFormat="1" ht="15" customHeight="1">
      <c r="A64" s="230"/>
      <c r="B64" s="9" t="s">
        <v>61</v>
      </c>
      <c r="C64" s="188">
        <v>991</v>
      </c>
      <c r="D64" s="60" t="s">
        <v>13</v>
      </c>
      <c r="E64" s="60" t="s">
        <v>62</v>
      </c>
      <c r="F64" s="60"/>
      <c r="G64" s="60"/>
      <c r="H64" s="189">
        <f>H65</f>
        <v>81.45984</v>
      </c>
      <c r="I64" s="189">
        <f>I65</f>
        <v>81.45984</v>
      </c>
      <c r="J64" s="36">
        <f t="shared" si="0"/>
        <v>100</v>
      </c>
    </row>
    <row r="65" spans="1:10" ht="15" customHeight="1">
      <c r="A65" s="230"/>
      <c r="B65" s="11" t="s">
        <v>18</v>
      </c>
      <c r="C65" s="187">
        <v>991</v>
      </c>
      <c r="D65" s="10" t="s">
        <v>13</v>
      </c>
      <c r="E65" s="10" t="s">
        <v>62</v>
      </c>
      <c r="F65" s="10" t="s">
        <v>19</v>
      </c>
      <c r="G65" s="10"/>
      <c r="H65" s="41">
        <f>H67</f>
        <v>81.45984</v>
      </c>
      <c r="I65" s="41">
        <f>I67</f>
        <v>81.45984</v>
      </c>
      <c r="J65" s="36">
        <f t="shared" si="0"/>
        <v>100</v>
      </c>
    </row>
    <row r="66" spans="1:10" ht="15" customHeight="1">
      <c r="A66" s="230"/>
      <c r="B66" s="11" t="s">
        <v>38</v>
      </c>
      <c r="C66" s="187">
        <v>991</v>
      </c>
      <c r="D66" s="10" t="s">
        <v>13</v>
      </c>
      <c r="E66" s="10" t="s">
        <v>62</v>
      </c>
      <c r="F66" s="10" t="s">
        <v>39</v>
      </c>
      <c r="G66" s="10"/>
      <c r="H66" s="41">
        <f>H67</f>
        <v>81.45984</v>
      </c>
      <c r="I66" s="41">
        <f>I67</f>
        <v>81.45984</v>
      </c>
      <c r="J66" s="36">
        <f t="shared" si="0"/>
        <v>100</v>
      </c>
    </row>
    <row r="67" spans="1:10" ht="15" customHeight="1">
      <c r="A67" s="230"/>
      <c r="B67" s="11" t="s">
        <v>349</v>
      </c>
      <c r="C67" s="187">
        <v>991</v>
      </c>
      <c r="D67" s="10" t="s">
        <v>13</v>
      </c>
      <c r="E67" s="10" t="s">
        <v>62</v>
      </c>
      <c r="F67" s="10" t="s">
        <v>39</v>
      </c>
      <c r="G67" s="10" t="s">
        <v>348</v>
      </c>
      <c r="H67" s="41">
        <v>81.45984</v>
      </c>
      <c r="I67" s="37">
        <v>81.45984</v>
      </c>
      <c r="J67" s="36">
        <f t="shared" si="0"/>
        <v>100</v>
      </c>
    </row>
    <row r="68" spans="1:10">
      <c r="A68" s="230"/>
      <c r="B68" s="9" t="s">
        <v>64</v>
      </c>
      <c r="C68" s="60" t="s">
        <v>11</v>
      </c>
      <c r="D68" s="60" t="s">
        <v>13</v>
      </c>
      <c r="E68" s="60" t="s">
        <v>65</v>
      </c>
      <c r="F68" s="60"/>
      <c r="G68" s="60"/>
      <c r="H68" s="44">
        <f t="shared" ref="H68:I71" si="1">H69</f>
        <v>1</v>
      </c>
      <c r="I68" s="44">
        <f t="shared" si="1"/>
        <v>0</v>
      </c>
      <c r="J68" s="36">
        <f t="shared" si="0"/>
        <v>0</v>
      </c>
    </row>
    <row r="69" spans="1:10">
      <c r="A69" s="230"/>
      <c r="B69" s="11" t="s">
        <v>16</v>
      </c>
      <c r="C69" s="10" t="s">
        <v>11</v>
      </c>
      <c r="D69" s="10" t="s">
        <v>13</v>
      </c>
      <c r="E69" s="10" t="s">
        <v>65</v>
      </c>
      <c r="F69" s="10" t="s">
        <v>17</v>
      </c>
      <c r="G69" s="60"/>
      <c r="H69" s="31">
        <f t="shared" si="1"/>
        <v>1</v>
      </c>
      <c r="I69" s="31">
        <f t="shared" si="1"/>
        <v>0</v>
      </c>
      <c r="J69" s="36">
        <f t="shared" si="0"/>
        <v>0</v>
      </c>
    </row>
    <row r="70" spans="1:10">
      <c r="A70" s="230"/>
      <c r="B70" s="11" t="s">
        <v>18</v>
      </c>
      <c r="C70" s="10" t="s">
        <v>11</v>
      </c>
      <c r="D70" s="10" t="s">
        <v>13</v>
      </c>
      <c r="E70" s="10" t="s">
        <v>65</v>
      </c>
      <c r="F70" s="10" t="s">
        <v>19</v>
      </c>
      <c r="G70" s="60"/>
      <c r="H70" s="31">
        <f t="shared" si="1"/>
        <v>1</v>
      </c>
      <c r="I70" s="31">
        <f t="shared" si="1"/>
        <v>0</v>
      </c>
      <c r="J70" s="36">
        <f t="shared" si="0"/>
        <v>0</v>
      </c>
    </row>
    <row r="71" spans="1:10">
      <c r="A71" s="230"/>
      <c r="B71" s="11" t="s">
        <v>38</v>
      </c>
      <c r="C71" s="10" t="s">
        <v>11</v>
      </c>
      <c r="D71" s="10" t="s">
        <v>13</v>
      </c>
      <c r="E71" s="10" t="s">
        <v>65</v>
      </c>
      <c r="F71" s="10" t="s">
        <v>39</v>
      </c>
      <c r="G71" s="10"/>
      <c r="H71" s="31">
        <f t="shared" si="1"/>
        <v>1</v>
      </c>
      <c r="I71" s="31">
        <f t="shared" si="1"/>
        <v>0</v>
      </c>
      <c r="J71" s="36">
        <f t="shared" si="0"/>
        <v>0</v>
      </c>
    </row>
    <row r="72" spans="1:10">
      <c r="A72" s="230"/>
      <c r="B72" s="11" t="s">
        <v>66</v>
      </c>
      <c r="C72" s="10" t="s">
        <v>11</v>
      </c>
      <c r="D72" s="10" t="s">
        <v>13</v>
      </c>
      <c r="E72" s="10" t="s">
        <v>65</v>
      </c>
      <c r="F72" s="10" t="s">
        <v>39</v>
      </c>
      <c r="G72" s="10" t="s">
        <v>67</v>
      </c>
      <c r="H72" s="45">
        <v>1</v>
      </c>
      <c r="I72" s="37">
        <v>0</v>
      </c>
      <c r="J72" s="36">
        <f t="shared" si="0"/>
        <v>0</v>
      </c>
    </row>
    <row r="73" spans="1:10">
      <c r="A73" s="230"/>
      <c r="B73" s="9" t="s">
        <v>68</v>
      </c>
      <c r="C73" s="60" t="s">
        <v>11</v>
      </c>
      <c r="D73" s="60" t="s">
        <v>13</v>
      </c>
      <c r="E73" s="60" t="s">
        <v>69</v>
      </c>
      <c r="F73" s="10"/>
      <c r="G73" s="10"/>
      <c r="H73" s="46">
        <f>H85</f>
        <v>942.75809000000004</v>
      </c>
      <c r="I73" s="46">
        <f>I85</f>
        <v>346.64900999999998</v>
      </c>
      <c r="J73" s="36">
        <f t="shared" si="0"/>
        <v>36.769666967270467</v>
      </c>
    </row>
    <row r="74" spans="1:10" hidden="1">
      <c r="A74" s="230"/>
      <c r="B74" s="11" t="s">
        <v>16</v>
      </c>
      <c r="C74" s="10" t="s">
        <v>11</v>
      </c>
      <c r="D74" s="10" t="s">
        <v>13</v>
      </c>
      <c r="E74" s="10" t="s">
        <v>69</v>
      </c>
      <c r="F74" s="10" t="s">
        <v>17</v>
      </c>
      <c r="G74" s="10"/>
      <c r="H74" s="45"/>
      <c r="I74" s="45"/>
      <c r="J74" s="36" t="e">
        <f t="shared" si="0"/>
        <v>#DIV/0!</v>
      </c>
    </row>
    <row r="75" spans="1:10" hidden="1">
      <c r="A75" s="230"/>
      <c r="B75" s="11" t="s">
        <v>18</v>
      </c>
      <c r="C75" s="10" t="s">
        <v>11</v>
      </c>
      <c r="D75" s="10" t="s">
        <v>13</v>
      </c>
      <c r="E75" s="10" t="s">
        <v>69</v>
      </c>
      <c r="F75" s="10" t="s">
        <v>19</v>
      </c>
      <c r="G75" s="10"/>
      <c r="H75" s="45"/>
      <c r="I75" s="45"/>
      <c r="J75" s="36" t="e">
        <f t="shared" si="0"/>
        <v>#DIV/0!</v>
      </c>
    </row>
    <row r="76" spans="1:10" ht="20.25" hidden="1" customHeight="1">
      <c r="A76" s="230"/>
      <c r="B76" s="11" t="s">
        <v>70</v>
      </c>
      <c r="C76" s="10" t="s">
        <v>11</v>
      </c>
      <c r="D76" s="10" t="s">
        <v>13</v>
      </c>
      <c r="E76" s="10" t="s">
        <v>69</v>
      </c>
      <c r="F76" s="10" t="s">
        <v>71</v>
      </c>
      <c r="G76" s="10"/>
      <c r="H76" s="45"/>
      <c r="I76" s="45"/>
      <c r="J76" s="36" t="e">
        <f t="shared" si="0"/>
        <v>#DIV/0!</v>
      </c>
    </row>
    <row r="77" spans="1:10" ht="24.75" hidden="1" customHeight="1">
      <c r="A77" s="230"/>
      <c r="B77" s="11" t="s">
        <v>72</v>
      </c>
      <c r="C77" s="10" t="s">
        <v>11</v>
      </c>
      <c r="D77" s="10" t="s">
        <v>13</v>
      </c>
      <c r="E77" s="10" t="s">
        <v>69</v>
      </c>
      <c r="F77" s="10" t="s">
        <v>71</v>
      </c>
      <c r="G77" s="10" t="s">
        <v>30</v>
      </c>
      <c r="H77" s="45"/>
      <c r="I77" s="45"/>
      <c r="J77" s="36" t="e">
        <f t="shared" ref="J77:J140" si="2">I77/H77*100</f>
        <v>#DIV/0!</v>
      </c>
    </row>
    <row r="78" spans="1:10" ht="38.25" hidden="1" customHeight="1">
      <c r="A78" s="230"/>
      <c r="B78" s="11" t="s">
        <v>73</v>
      </c>
      <c r="C78" s="10" t="s">
        <v>11</v>
      </c>
      <c r="D78" s="10" t="s">
        <v>13</v>
      </c>
      <c r="E78" s="10" t="s">
        <v>69</v>
      </c>
      <c r="F78" s="10" t="s">
        <v>71</v>
      </c>
      <c r="G78" s="10" t="s">
        <v>32</v>
      </c>
      <c r="H78" s="45"/>
      <c r="I78" s="45"/>
      <c r="J78" s="36" t="e">
        <f t="shared" si="2"/>
        <v>#DIV/0!</v>
      </c>
    </row>
    <row r="79" spans="1:10" ht="25.5" hidden="1">
      <c r="A79" s="230"/>
      <c r="B79" s="11" t="s">
        <v>42</v>
      </c>
      <c r="C79" s="10" t="s">
        <v>11</v>
      </c>
      <c r="D79" s="10" t="s">
        <v>13</v>
      </c>
      <c r="E79" s="10" t="s">
        <v>69</v>
      </c>
      <c r="F79" s="10" t="s">
        <v>71</v>
      </c>
      <c r="G79" s="10" t="s">
        <v>37</v>
      </c>
      <c r="H79" s="45"/>
      <c r="I79" s="45"/>
      <c r="J79" s="36" t="e">
        <f t="shared" si="2"/>
        <v>#DIV/0!</v>
      </c>
    </row>
    <row r="80" spans="1:10" ht="38.25" hidden="1">
      <c r="A80" s="230"/>
      <c r="B80" s="55" t="s">
        <v>74</v>
      </c>
      <c r="C80" s="14" t="s">
        <v>11</v>
      </c>
      <c r="D80" s="14" t="s">
        <v>13</v>
      </c>
      <c r="E80" s="14" t="s">
        <v>69</v>
      </c>
      <c r="F80" s="14" t="s">
        <v>75</v>
      </c>
      <c r="G80" s="14"/>
      <c r="H80" s="45"/>
      <c r="I80" s="45"/>
      <c r="J80" s="36" t="e">
        <f t="shared" si="2"/>
        <v>#DIV/0!</v>
      </c>
    </row>
    <row r="81" spans="1:10" hidden="1">
      <c r="A81" s="230"/>
      <c r="B81" s="11" t="s">
        <v>47</v>
      </c>
      <c r="C81" s="14" t="s">
        <v>11</v>
      </c>
      <c r="D81" s="14" t="s">
        <v>13</v>
      </c>
      <c r="E81" s="14" t="s">
        <v>69</v>
      </c>
      <c r="F81" s="14" t="s">
        <v>75</v>
      </c>
      <c r="G81" s="14" t="s">
        <v>37</v>
      </c>
      <c r="H81" s="47"/>
      <c r="I81" s="47"/>
      <c r="J81" s="36" t="e">
        <f t="shared" si="2"/>
        <v>#DIV/0!</v>
      </c>
    </row>
    <row r="82" spans="1:10" hidden="1">
      <c r="A82" s="230"/>
      <c r="B82" s="11" t="s">
        <v>76</v>
      </c>
      <c r="C82" s="14" t="s">
        <v>11</v>
      </c>
      <c r="D82" s="14" t="s">
        <v>13</v>
      </c>
      <c r="E82" s="14" t="s">
        <v>69</v>
      </c>
      <c r="F82" s="14" t="s">
        <v>75</v>
      </c>
      <c r="G82" s="14" t="s">
        <v>77</v>
      </c>
      <c r="H82" s="47"/>
      <c r="I82" s="47"/>
      <c r="J82" s="36" t="e">
        <f t="shared" si="2"/>
        <v>#DIV/0!</v>
      </c>
    </row>
    <row r="83" spans="1:10" ht="25.5" hidden="1">
      <c r="A83" s="230"/>
      <c r="B83" s="11" t="s">
        <v>78</v>
      </c>
      <c r="C83" s="187">
        <v>991</v>
      </c>
      <c r="D83" s="10" t="s">
        <v>13</v>
      </c>
      <c r="E83" s="10" t="s">
        <v>69</v>
      </c>
      <c r="F83" s="10" t="s">
        <v>79</v>
      </c>
      <c r="G83" s="10"/>
      <c r="H83" s="41"/>
      <c r="I83" s="41"/>
      <c r="J83" s="36" t="e">
        <f t="shared" si="2"/>
        <v>#DIV/0!</v>
      </c>
    </row>
    <row r="84" spans="1:10" ht="12" hidden="1" customHeight="1">
      <c r="A84" s="230"/>
      <c r="B84" s="11" t="s">
        <v>52</v>
      </c>
      <c r="C84" s="187">
        <v>991</v>
      </c>
      <c r="D84" s="10" t="s">
        <v>13</v>
      </c>
      <c r="E84" s="10" t="s">
        <v>69</v>
      </c>
      <c r="F84" s="10" t="s">
        <v>79</v>
      </c>
      <c r="G84" s="10" t="s">
        <v>53</v>
      </c>
      <c r="H84" s="31">
        <v>0</v>
      </c>
      <c r="I84" s="31">
        <v>1</v>
      </c>
      <c r="J84" s="36" t="e">
        <f t="shared" si="2"/>
        <v>#DIV/0!</v>
      </c>
    </row>
    <row r="85" spans="1:10" ht="18" customHeight="1">
      <c r="A85" s="230"/>
      <c r="B85" s="11" t="s">
        <v>16</v>
      </c>
      <c r="C85" s="190" t="s">
        <v>11</v>
      </c>
      <c r="D85" s="10" t="s">
        <v>13</v>
      </c>
      <c r="E85" s="10" t="s">
        <v>69</v>
      </c>
      <c r="F85" s="10" t="s">
        <v>17</v>
      </c>
      <c r="G85" s="10"/>
      <c r="H85" s="45">
        <f>H86</f>
        <v>942.75809000000004</v>
      </c>
      <c r="I85" s="45">
        <f>I86</f>
        <v>346.64900999999998</v>
      </c>
      <c r="J85" s="36">
        <f t="shared" si="2"/>
        <v>36.769666967270467</v>
      </c>
    </row>
    <row r="86" spans="1:10" ht="12" customHeight="1">
      <c r="A86" s="230"/>
      <c r="B86" s="11" t="s">
        <v>18</v>
      </c>
      <c r="C86" s="190" t="s">
        <v>11</v>
      </c>
      <c r="D86" s="10" t="s">
        <v>13</v>
      </c>
      <c r="E86" s="10" t="s">
        <v>69</v>
      </c>
      <c r="F86" s="10" t="s">
        <v>17</v>
      </c>
      <c r="G86" s="10"/>
      <c r="H86" s="31">
        <f>H87+H92+H96+H90</f>
        <v>942.75809000000004</v>
      </c>
      <c r="I86" s="31">
        <f>I87+I92+I96+I90</f>
        <v>346.64900999999998</v>
      </c>
      <c r="J86" s="36">
        <f>I86/H86*100</f>
        <v>36.769666967270467</v>
      </c>
    </row>
    <row r="87" spans="1:10" ht="15.75" customHeight="1">
      <c r="A87" s="230"/>
      <c r="B87" s="11" t="s">
        <v>20</v>
      </c>
      <c r="C87" s="191">
        <v>991</v>
      </c>
      <c r="D87" s="10" t="s">
        <v>13</v>
      </c>
      <c r="E87" s="10" t="s">
        <v>69</v>
      </c>
      <c r="F87" s="10" t="s">
        <v>21</v>
      </c>
      <c r="G87" s="10"/>
      <c r="H87" s="31">
        <f>H88+H89</f>
        <v>593.75809000000004</v>
      </c>
      <c r="I87" s="31">
        <f>I88+I89</f>
        <v>250.13977999999997</v>
      </c>
      <c r="J87" s="36">
        <f t="shared" si="2"/>
        <v>42.128231044397211</v>
      </c>
    </row>
    <row r="88" spans="1:10" ht="21" customHeight="1">
      <c r="A88" s="230"/>
      <c r="B88" s="11" t="s">
        <v>72</v>
      </c>
      <c r="C88" s="187">
        <v>991</v>
      </c>
      <c r="D88" s="10" t="s">
        <v>13</v>
      </c>
      <c r="E88" s="10" t="s">
        <v>69</v>
      </c>
      <c r="F88" s="10" t="s">
        <v>21</v>
      </c>
      <c r="G88" s="10" t="s">
        <v>30</v>
      </c>
      <c r="H88" s="31">
        <v>456.03539999999998</v>
      </c>
      <c r="I88" s="37">
        <v>192.58770999999999</v>
      </c>
      <c r="J88" s="36">
        <f t="shared" si="2"/>
        <v>42.230868480824071</v>
      </c>
    </row>
    <row r="89" spans="1:10" ht="38.25">
      <c r="A89" s="230"/>
      <c r="B89" s="11" t="s">
        <v>73</v>
      </c>
      <c r="C89" s="187">
        <v>991</v>
      </c>
      <c r="D89" s="10" t="s">
        <v>13</v>
      </c>
      <c r="E89" s="10" t="s">
        <v>69</v>
      </c>
      <c r="F89" s="10" t="s">
        <v>21</v>
      </c>
      <c r="G89" s="10" t="s">
        <v>32</v>
      </c>
      <c r="H89" s="31">
        <v>137.72269</v>
      </c>
      <c r="I89" s="37">
        <v>57.552070000000001</v>
      </c>
      <c r="J89" s="36">
        <f>I89/H89*100</f>
        <v>41.788371981406982</v>
      </c>
    </row>
    <row r="90" spans="1:10" ht="38.25">
      <c r="A90" s="230"/>
      <c r="B90" s="11" t="s">
        <v>356</v>
      </c>
      <c r="C90" s="187">
        <v>991</v>
      </c>
      <c r="D90" s="10" t="s">
        <v>13</v>
      </c>
      <c r="E90" s="10" t="s">
        <v>69</v>
      </c>
      <c r="F90" s="10" t="s">
        <v>75</v>
      </c>
      <c r="G90" s="10"/>
      <c r="H90" s="31">
        <f>H91</f>
        <v>280</v>
      </c>
      <c r="I90" s="31">
        <f>I91</f>
        <v>42.366</v>
      </c>
      <c r="J90" s="36">
        <f t="shared" ref="J90:J92" si="3">I90/H90*100</f>
        <v>15.130714285714287</v>
      </c>
    </row>
    <row r="91" spans="1:10">
      <c r="A91" s="230"/>
      <c r="B91" s="11" t="s">
        <v>36</v>
      </c>
      <c r="C91" s="187">
        <v>991</v>
      </c>
      <c r="D91" s="10" t="s">
        <v>13</v>
      </c>
      <c r="E91" s="10" t="s">
        <v>69</v>
      </c>
      <c r="F91" s="10" t="s">
        <v>75</v>
      </c>
      <c r="G91" s="10" t="s">
        <v>37</v>
      </c>
      <c r="H91" s="31">
        <v>280</v>
      </c>
      <c r="I91" s="37">
        <v>42.366</v>
      </c>
      <c r="J91" s="36">
        <f t="shared" si="3"/>
        <v>15.130714285714287</v>
      </c>
    </row>
    <row r="92" spans="1:10">
      <c r="A92" s="230"/>
      <c r="B92" s="11" t="s">
        <v>38</v>
      </c>
      <c r="C92" s="187">
        <v>991</v>
      </c>
      <c r="D92" s="10" t="s">
        <v>13</v>
      </c>
      <c r="E92" s="10" t="s">
        <v>69</v>
      </c>
      <c r="F92" s="10" t="s">
        <v>39</v>
      </c>
      <c r="G92" s="10"/>
      <c r="H92" s="31">
        <f>H93+H94+H95</f>
        <v>69</v>
      </c>
      <c r="I92" s="37">
        <f>I93+I94+I95</f>
        <v>54.143230000000003</v>
      </c>
      <c r="J92" s="36">
        <f t="shared" si="3"/>
        <v>78.468449275362318</v>
      </c>
    </row>
    <row r="93" spans="1:10" ht="16.5" customHeight="1">
      <c r="A93" s="230"/>
      <c r="B93" s="11" t="s">
        <v>72</v>
      </c>
      <c r="C93" s="187">
        <v>991</v>
      </c>
      <c r="D93" s="10" t="s">
        <v>13</v>
      </c>
      <c r="E93" s="10" t="s">
        <v>69</v>
      </c>
      <c r="F93" s="10" t="s">
        <v>39</v>
      </c>
      <c r="G93" s="10" t="s">
        <v>30</v>
      </c>
      <c r="H93" s="31">
        <v>3.0722</v>
      </c>
      <c r="I93" s="37">
        <v>0</v>
      </c>
      <c r="J93" s="36">
        <f>I93/H93*100</f>
        <v>0</v>
      </c>
    </row>
    <row r="94" spans="1:10" ht="38.25">
      <c r="A94" s="230"/>
      <c r="B94" s="11" t="s">
        <v>73</v>
      </c>
      <c r="C94" s="187">
        <v>991</v>
      </c>
      <c r="D94" s="10" t="s">
        <v>13</v>
      </c>
      <c r="E94" s="10" t="s">
        <v>69</v>
      </c>
      <c r="F94" s="10" t="s">
        <v>39</v>
      </c>
      <c r="G94" s="10" t="s">
        <v>32</v>
      </c>
      <c r="H94" s="31">
        <v>0.92779999999999996</v>
      </c>
      <c r="I94" s="37">
        <v>0</v>
      </c>
      <c r="J94" s="36">
        <f>I94/H94*100</f>
        <v>0</v>
      </c>
    </row>
    <row r="95" spans="1:10">
      <c r="A95" s="230"/>
      <c r="B95" s="11" t="s">
        <v>36</v>
      </c>
      <c r="C95" s="187">
        <v>991</v>
      </c>
      <c r="D95" s="10" t="s">
        <v>13</v>
      </c>
      <c r="E95" s="10" t="s">
        <v>69</v>
      </c>
      <c r="F95" s="10" t="s">
        <v>39</v>
      </c>
      <c r="G95" s="10" t="s">
        <v>37</v>
      </c>
      <c r="H95" s="31">
        <v>65</v>
      </c>
      <c r="I95" s="37">
        <v>54.143230000000003</v>
      </c>
      <c r="J95" s="36">
        <f>I95/H95*100</f>
        <v>83.297276923076922</v>
      </c>
    </row>
    <row r="96" spans="1:10" hidden="1">
      <c r="A96" s="230"/>
      <c r="B96" s="12" t="s">
        <v>343</v>
      </c>
      <c r="C96" s="187">
        <v>991</v>
      </c>
      <c r="D96" s="10" t="s">
        <v>13</v>
      </c>
      <c r="E96" s="10" t="s">
        <v>69</v>
      </c>
      <c r="F96" s="10" t="s">
        <v>79</v>
      </c>
      <c r="G96" s="10"/>
      <c r="H96" s="41">
        <f>H97</f>
        <v>0</v>
      </c>
      <c r="I96" s="41">
        <f>I97</f>
        <v>0</v>
      </c>
      <c r="J96" s="36" t="e">
        <f t="shared" ref="J96:J97" si="4">I96/H96*100</f>
        <v>#DIV/0!</v>
      </c>
    </row>
    <row r="97" spans="1:10" hidden="1">
      <c r="A97" s="230"/>
      <c r="B97" s="11" t="s">
        <v>52</v>
      </c>
      <c r="C97" s="187">
        <v>991</v>
      </c>
      <c r="D97" s="10" t="s">
        <v>13</v>
      </c>
      <c r="E97" s="10" t="s">
        <v>69</v>
      </c>
      <c r="F97" s="10" t="s">
        <v>79</v>
      </c>
      <c r="G97" s="10" t="s">
        <v>53</v>
      </c>
      <c r="H97" s="41">
        <v>0</v>
      </c>
      <c r="I97" s="37">
        <v>0</v>
      </c>
      <c r="J97" s="36" t="e">
        <f t="shared" si="4"/>
        <v>#DIV/0!</v>
      </c>
    </row>
    <row r="98" spans="1:10">
      <c r="A98" s="230"/>
      <c r="B98" s="15" t="s">
        <v>341</v>
      </c>
      <c r="C98" s="181">
        <v>991</v>
      </c>
      <c r="D98" s="181" t="s">
        <v>15</v>
      </c>
      <c r="E98" s="181"/>
      <c r="F98" s="16"/>
      <c r="G98" s="16"/>
      <c r="H98" s="183">
        <f t="shared" ref="H98:I101" si="5">H99</f>
        <v>213</v>
      </c>
      <c r="I98" s="183">
        <f t="shared" si="5"/>
        <v>104.83564</v>
      </c>
      <c r="J98" s="208">
        <f t="shared" si="2"/>
        <v>49.218610328638498</v>
      </c>
    </row>
    <row r="99" spans="1:10">
      <c r="A99" s="230"/>
      <c r="B99" s="17" t="s">
        <v>80</v>
      </c>
      <c r="C99" s="192">
        <v>991</v>
      </c>
      <c r="D99" s="60" t="s">
        <v>15</v>
      </c>
      <c r="E99" s="60" t="s">
        <v>81</v>
      </c>
      <c r="F99" s="10"/>
      <c r="G99" s="10"/>
      <c r="H99" s="44">
        <f t="shared" si="5"/>
        <v>213</v>
      </c>
      <c r="I99" s="44">
        <f t="shared" si="5"/>
        <v>104.83564</v>
      </c>
      <c r="J99" s="36">
        <f t="shared" si="2"/>
        <v>49.218610328638498</v>
      </c>
    </row>
    <row r="100" spans="1:10">
      <c r="A100" s="230"/>
      <c r="B100" s="11" t="s">
        <v>16</v>
      </c>
      <c r="C100" s="10" t="s">
        <v>11</v>
      </c>
      <c r="D100" s="10" t="s">
        <v>15</v>
      </c>
      <c r="E100" s="10" t="s">
        <v>81</v>
      </c>
      <c r="F100" s="10" t="s">
        <v>17</v>
      </c>
      <c r="G100" s="10"/>
      <c r="H100" s="31">
        <f t="shared" si="5"/>
        <v>213</v>
      </c>
      <c r="I100" s="31">
        <f t="shared" si="5"/>
        <v>104.83564</v>
      </c>
      <c r="J100" s="36">
        <f t="shared" si="2"/>
        <v>49.218610328638498</v>
      </c>
    </row>
    <row r="101" spans="1:10">
      <c r="A101" s="230"/>
      <c r="B101" s="11" t="s">
        <v>18</v>
      </c>
      <c r="C101" s="10" t="s">
        <v>11</v>
      </c>
      <c r="D101" s="10" t="s">
        <v>15</v>
      </c>
      <c r="E101" s="10" t="s">
        <v>81</v>
      </c>
      <c r="F101" s="10" t="s">
        <v>19</v>
      </c>
      <c r="G101" s="10"/>
      <c r="H101" s="31">
        <f t="shared" si="5"/>
        <v>213</v>
      </c>
      <c r="I101" s="31">
        <f t="shared" si="5"/>
        <v>104.83564</v>
      </c>
      <c r="J101" s="36">
        <f t="shared" si="2"/>
        <v>49.218610328638498</v>
      </c>
    </row>
    <row r="102" spans="1:10" ht="27" customHeight="1">
      <c r="A102" s="230"/>
      <c r="B102" s="18" t="s">
        <v>82</v>
      </c>
      <c r="C102" s="193">
        <v>991</v>
      </c>
      <c r="D102" s="10" t="s">
        <v>15</v>
      </c>
      <c r="E102" s="10" t="s">
        <v>81</v>
      </c>
      <c r="F102" s="10" t="s">
        <v>83</v>
      </c>
      <c r="G102" s="10"/>
      <c r="H102" s="31">
        <f>H103+H104+H105+H106+H107</f>
        <v>213</v>
      </c>
      <c r="I102" s="31">
        <f>I103+I104+I105+I106+I107</f>
        <v>104.83564</v>
      </c>
      <c r="J102" s="36">
        <f t="shared" si="2"/>
        <v>49.218610328638498</v>
      </c>
    </row>
    <row r="103" spans="1:10" ht="14.25" customHeight="1">
      <c r="A103" s="230"/>
      <c r="B103" s="11" t="s">
        <v>22</v>
      </c>
      <c r="C103" s="193">
        <v>991</v>
      </c>
      <c r="D103" s="10" t="s">
        <v>15</v>
      </c>
      <c r="E103" s="10" t="s">
        <v>81</v>
      </c>
      <c r="F103" s="10" t="s">
        <v>83</v>
      </c>
      <c r="G103" s="14" t="s">
        <v>23</v>
      </c>
      <c r="H103" s="31">
        <v>138.54239999999999</v>
      </c>
      <c r="I103" s="37">
        <v>66.901409999999998</v>
      </c>
      <c r="J103" s="36">
        <f t="shared" si="2"/>
        <v>48.289483941378236</v>
      </c>
    </row>
    <row r="104" spans="1:10" ht="42" customHeight="1">
      <c r="A104" s="230"/>
      <c r="B104" s="11" t="s">
        <v>24</v>
      </c>
      <c r="C104" s="193">
        <v>991</v>
      </c>
      <c r="D104" s="10" t="s">
        <v>15</v>
      </c>
      <c r="E104" s="10" t="s">
        <v>81</v>
      </c>
      <c r="F104" s="10" t="s">
        <v>83</v>
      </c>
      <c r="G104" s="14" t="s">
        <v>25</v>
      </c>
      <c r="H104" s="31">
        <v>41.839799999999997</v>
      </c>
      <c r="I104" s="37">
        <v>20.204229999999999</v>
      </c>
      <c r="J104" s="36">
        <f t="shared" si="2"/>
        <v>48.289499471794798</v>
      </c>
    </row>
    <row r="105" spans="1:10" ht="29.25" hidden="1" customHeight="1">
      <c r="A105" s="230"/>
      <c r="B105" s="11" t="s">
        <v>45</v>
      </c>
      <c r="C105" s="193">
        <v>991</v>
      </c>
      <c r="D105" s="10" t="s">
        <v>15</v>
      </c>
      <c r="E105" s="10" t="s">
        <v>81</v>
      </c>
      <c r="F105" s="10" t="s">
        <v>83</v>
      </c>
      <c r="G105" s="10" t="s">
        <v>46</v>
      </c>
      <c r="H105" s="31"/>
      <c r="I105" s="37"/>
      <c r="J105" s="36" t="e">
        <f t="shared" si="2"/>
        <v>#DIV/0!</v>
      </c>
    </row>
    <row r="106" spans="1:10" ht="28.5" hidden="1" customHeight="1">
      <c r="A106" s="230"/>
      <c r="B106" s="11" t="s">
        <v>42</v>
      </c>
      <c r="C106" s="193">
        <v>991</v>
      </c>
      <c r="D106" s="10" t="s">
        <v>15</v>
      </c>
      <c r="E106" s="10" t="s">
        <v>81</v>
      </c>
      <c r="F106" s="10" t="s">
        <v>83</v>
      </c>
      <c r="G106" s="10" t="s">
        <v>37</v>
      </c>
      <c r="H106" s="31"/>
      <c r="I106" s="37"/>
      <c r="J106" s="36" t="e">
        <f t="shared" si="2"/>
        <v>#DIV/0!</v>
      </c>
    </row>
    <row r="107" spans="1:10" ht="17.25" customHeight="1">
      <c r="A107" s="230"/>
      <c r="B107" s="11" t="s">
        <v>36</v>
      </c>
      <c r="C107" s="193">
        <v>991</v>
      </c>
      <c r="D107" s="10" t="s">
        <v>15</v>
      </c>
      <c r="E107" s="10" t="s">
        <v>81</v>
      </c>
      <c r="F107" s="10" t="s">
        <v>83</v>
      </c>
      <c r="G107" s="10" t="s">
        <v>37</v>
      </c>
      <c r="H107" s="31">
        <v>32.617800000000003</v>
      </c>
      <c r="I107" s="37">
        <v>17.73</v>
      </c>
      <c r="J107" s="36">
        <f t="shared" si="2"/>
        <v>54.356823574857891</v>
      </c>
    </row>
    <row r="108" spans="1:10" ht="25.5">
      <c r="A108" s="230"/>
      <c r="B108" s="7" t="s">
        <v>84</v>
      </c>
      <c r="C108" s="194">
        <v>991</v>
      </c>
      <c r="D108" s="194" t="s">
        <v>81</v>
      </c>
      <c r="E108" s="194"/>
      <c r="F108" s="19"/>
      <c r="G108" s="19"/>
      <c r="H108" s="52">
        <f t="shared" ref="H108:I110" si="6">H109</f>
        <v>34</v>
      </c>
      <c r="I108" s="52">
        <f t="shared" si="6"/>
        <v>13</v>
      </c>
      <c r="J108" s="208">
        <f t="shared" si="2"/>
        <v>38.235294117647058</v>
      </c>
    </row>
    <row r="109" spans="1:10" ht="25.5">
      <c r="A109" s="230"/>
      <c r="B109" s="9" t="s">
        <v>147</v>
      </c>
      <c r="C109" s="192">
        <v>991</v>
      </c>
      <c r="D109" s="60" t="s">
        <v>81</v>
      </c>
      <c r="E109" s="60" t="s">
        <v>88</v>
      </c>
      <c r="F109" s="10"/>
      <c r="G109" s="10"/>
      <c r="H109" s="44">
        <f t="shared" si="6"/>
        <v>34</v>
      </c>
      <c r="I109" s="44">
        <f t="shared" si="6"/>
        <v>13</v>
      </c>
      <c r="J109" s="36">
        <f t="shared" si="2"/>
        <v>38.235294117647058</v>
      </c>
    </row>
    <row r="110" spans="1:10">
      <c r="A110" s="230"/>
      <c r="B110" s="11" t="s">
        <v>16</v>
      </c>
      <c r="C110" s="10" t="s">
        <v>11</v>
      </c>
      <c r="D110" s="10" t="s">
        <v>81</v>
      </c>
      <c r="E110" s="10" t="s">
        <v>88</v>
      </c>
      <c r="F110" s="10" t="s">
        <v>17</v>
      </c>
      <c r="G110" s="10"/>
      <c r="H110" s="31">
        <f t="shared" si="6"/>
        <v>34</v>
      </c>
      <c r="I110" s="31">
        <f t="shared" si="6"/>
        <v>13</v>
      </c>
      <c r="J110" s="36">
        <f t="shared" si="2"/>
        <v>38.235294117647058</v>
      </c>
    </row>
    <row r="111" spans="1:10">
      <c r="A111" s="230"/>
      <c r="B111" s="11" t="s">
        <v>18</v>
      </c>
      <c r="C111" s="10" t="s">
        <v>11</v>
      </c>
      <c r="D111" s="10" t="s">
        <v>81</v>
      </c>
      <c r="E111" s="10" t="s">
        <v>88</v>
      </c>
      <c r="F111" s="10" t="s">
        <v>19</v>
      </c>
      <c r="G111" s="10"/>
      <c r="H111" s="31">
        <f>H114+H123+H125+H127+H129+H112</f>
        <v>34</v>
      </c>
      <c r="I111" s="31">
        <f>I112+I114</f>
        <v>13</v>
      </c>
      <c r="J111" s="36">
        <f t="shared" si="2"/>
        <v>38.235294117647058</v>
      </c>
    </row>
    <row r="112" spans="1:10" hidden="1">
      <c r="A112" s="230"/>
      <c r="B112" s="11" t="s">
        <v>38</v>
      </c>
      <c r="C112" s="10" t="s">
        <v>11</v>
      </c>
      <c r="D112" s="10" t="s">
        <v>81</v>
      </c>
      <c r="E112" s="10" t="s">
        <v>88</v>
      </c>
      <c r="F112" s="10" t="s">
        <v>75</v>
      </c>
      <c r="G112" s="10"/>
      <c r="H112" s="31">
        <f>H113</f>
        <v>0</v>
      </c>
      <c r="I112" s="31">
        <f>I113</f>
        <v>0</v>
      </c>
      <c r="J112" s="36" t="e">
        <f t="shared" si="2"/>
        <v>#DIV/0!</v>
      </c>
    </row>
    <row r="113" spans="1:10" hidden="1">
      <c r="A113" s="230"/>
      <c r="B113" s="11" t="s">
        <v>36</v>
      </c>
      <c r="C113" s="10" t="s">
        <v>11</v>
      </c>
      <c r="D113" s="10" t="s">
        <v>81</v>
      </c>
      <c r="E113" s="10" t="s">
        <v>88</v>
      </c>
      <c r="F113" s="10" t="s">
        <v>75</v>
      </c>
      <c r="G113" s="10" t="s">
        <v>37</v>
      </c>
      <c r="H113" s="31">
        <v>0</v>
      </c>
      <c r="I113" s="31">
        <v>0</v>
      </c>
      <c r="J113" s="36" t="e">
        <f t="shared" si="2"/>
        <v>#DIV/0!</v>
      </c>
    </row>
    <row r="114" spans="1:10">
      <c r="A114" s="230"/>
      <c r="B114" s="11" t="s">
        <v>38</v>
      </c>
      <c r="C114" s="193">
        <v>991</v>
      </c>
      <c r="D114" s="10" t="s">
        <v>81</v>
      </c>
      <c r="E114" s="10" t="s">
        <v>88</v>
      </c>
      <c r="F114" s="10" t="s">
        <v>39</v>
      </c>
      <c r="G114" s="10"/>
      <c r="H114" s="31">
        <f>H115+H116</f>
        <v>34</v>
      </c>
      <c r="I114" s="31">
        <f>I115+I116</f>
        <v>13</v>
      </c>
      <c r="J114" s="36">
        <f t="shared" si="2"/>
        <v>38.235294117647058</v>
      </c>
    </row>
    <row r="115" spans="1:10" ht="25.5" hidden="1">
      <c r="A115" s="230"/>
      <c r="B115" s="11" t="s">
        <v>45</v>
      </c>
      <c r="C115" s="193">
        <v>991</v>
      </c>
      <c r="D115" s="10" t="s">
        <v>81</v>
      </c>
      <c r="E115" s="10" t="s">
        <v>88</v>
      </c>
      <c r="F115" s="10" t="s">
        <v>39</v>
      </c>
      <c r="G115" s="10" t="s">
        <v>46</v>
      </c>
      <c r="H115" s="31">
        <v>0</v>
      </c>
      <c r="I115" s="37"/>
      <c r="J115" s="36" t="e">
        <f t="shared" si="2"/>
        <v>#DIV/0!</v>
      </c>
    </row>
    <row r="116" spans="1:10">
      <c r="A116" s="230"/>
      <c r="B116" s="11" t="s">
        <v>47</v>
      </c>
      <c r="C116" s="193">
        <v>991</v>
      </c>
      <c r="D116" s="10" t="s">
        <v>81</v>
      </c>
      <c r="E116" s="10" t="s">
        <v>88</v>
      </c>
      <c r="F116" s="10" t="s">
        <v>39</v>
      </c>
      <c r="G116" s="10" t="s">
        <v>37</v>
      </c>
      <c r="H116" s="31">
        <v>34</v>
      </c>
      <c r="I116" s="37">
        <v>13</v>
      </c>
      <c r="J116" s="36">
        <f t="shared" si="2"/>
        <v>38.235294117647058</v>
      </c>
    </row>
    <row r="117" spans="1:10" ht="25.5" hidden="1">
      <c r="A117" s="230"/>
      <c r="B117" s="9" t="s">
        <v>89</v>
      </c>
      <c r="C117" s="193">
        <v>991</v>
      </c>
      <c r="D117" s="10" t="s">
        <v>81</v>
      </c>
      <c r="E117" s="10" t="s">
        <v>88</v>
      </c>
      <c r="F117" s="10"/>
      <c r="G117" s="10"/>
      <c r="H117" s="44"/>
      <c r="I117" s="37"/>
      <c r="J117" s="36" t="e">
        <f t="shared" si="2"/>
        <v>#DIV/0!</v>
      </c>
    </row>
    <row r="118" spans="1:10" ht="25.5" hidden="1">
      <c r="A118" s="230"/>
      <c r="B118" s="11" t="s">
        <v>90</v>
      </c>
      <c r="C118" s="193">
        <v>991</v>
      </c>
      <c r="D118" s="10" t="s">
        <v>81</v>
      </c>
      <c r="E118" s="10" t="s">
        <v>88</v>
      </c>
      <c r="F118" s="10" t="s">
        <v>91</v>
      </c>
      <c r="G118" s="10"/>
      <c r="H118" s="44"/>
      <c r="I118" s="37"/>
      <c r="J118" s="36" t="e">
        <f t="shared" si="2"/>
        <v>#DIV/0!</v>
      </c>
    </row>
    <row r="119" spans="1:10" ht="41.25" hidden="1" customHeight="1">
      <c r="A119" s="230"/>
      <c r="B119" s="11" t="s">
        <v>85</v>
      </c>
      <c r="C119" s="193">
        <v>991</v>
      </c>
      <c r="D119" s="10" t="s">
        <v>81</v>
      </c>
      <c r="E119" s="10" t="s">
        <v>88</v>
      </c>
      <c r="F119" s="10" t="s">
        <v>91</v>
      </c>
      <c r="G119" s="10" t="s">
        <v>23</v>
      </c>
      <c r="H119" s="44"/>
      <c r="I119" s="37"/>
      <c r="J119" s="36" t="e">
        <f t="shared" si="2"/>
        <v>#DIV/0!</v>
      </c>
    </row>
    <row r="120" spans="1:10" ht="41.25" hidden="1" customHeight="1">
      <c r="A120" s="230"/>
      <c r="B120" s="11" t="s">
        <v>86</v>
      </c>
      <c r="C120" s="193">
        <v>991</v>
      </c>
      <c r="D120" s="10" t="s">
        <v>81</v>
      </c>
      <c r="E120" s="10" t="s">
        <v>88</v>
      </c>
      <c r="F120" s="10" t="s">
        <v>91</v>
      </c>
      <c r="G120" s="10" t="s">
        <v>87</v>
      </c>
      <c r="H120" s="44"/>
      <c r="I120" s="37"/>
      <c r="J120" s="36" t="e">
        <f t="shared" si="2"/>
        <v>#DIV/0!</v>
      </c>
    </row>
    <row r="121" spans="1:10" ht="25.5" hidden="1">
      <c r="A121" s="230"/>
      <c r="B121" s="11" t="s">
        <v>45</v>
      </c>
      <c r="C121" s="193">
        <v>991</v>
      </c>
      <c r="D121" s="10" t="s">
        <v>81</v>
      </c>
      <c r="E121" s="10" t="s">
        <v>88</v>
      </c>
      <c r="F121" s="10" t="s">
        <v>91</v>
      </c>
      <c r="G121" s="10" t="s">
        <v>46</v>
      </c>
      <c r="H121" s="44"/>
      <c r="I121" s="37"/>
      <c r="J121" s="36" t="e">
        <f t="shared" si="2"/>
        <v>#DIV/0!</v>
      </c>
    </row>
    <row r="122" spans="1:10" ht="25.5" hidden="1">
      <c r="A122" s="230"/>
      <c r="B122" s="11" t="s">
        <v>42</v>
      </c>
      <c r="C122" s="193">
        <v>991</v>
      </c>
      <c r="D122" s="10" t="s">
        <v>81</v>
      </c>
      <c r="E122" s="10" t="s">
        <v>88</v>
      </c>
      <c r="F122" s="10" t="s">
        <v>91</v>
      </c>
      <c r="G122" s="10" t="s">
        <v>37</v>
      </c>
      <c r="H122" s="44"/>
      <c r="I122" s="37"/>
      <c r="J122" s="36" t="e">
        <f t="shared" si="2"/>
        <v>#DIV/0!</v>
      </c>
    </row>
    <row r="123" spans="1:10" hidden="1">
      <c r="A123" s="230"/>
      <c r="B123" s="11" t="s">
        <v>92</v>
      </c>
      <c r="C123" s="193">
        <v>991</v>
      </c>
      <c r="D123" s="10" t="s">
        <v>81</v>
      </c>
      <c r="E123" s="10" t="s">
        <v>88</v>
      </c>
      <c r="F123" s="10" t="s">
        <v>93</v>
      </c>
      <c r="G123" s="10"/>
      <c r="H123" s="44">
        <f>H124</f>
        <v>0</v>
      </c>
      <c r="I123" s="37"/>
      <c r="J123" s="36" t="e">
        <f t="shared" si="2"/>
        <v>#DIV/0!</v>
      </c>
    </row>
    <row r="124" spans="1:10" ht="25.5" hidden="1">
      <c r="A124" s="230"/>
      <c r="B124" s="11" t="s">
        <v>42</v>
      </c>
      <c r="C124" s="193">
        <v>991</v>
      </c>
      <c r="D124" s="10" t="s">
        <v>81</v>
      </c>
      <c r="E124" s="10" t="s">
        <v>88</v>
      </c>
      <c r="F124" s="10" t="s">
        <v>93</v>
      </c>
      <c r="G124" s="10" t="s">
        <v>37</v>
      </c>
      <c r="H124" s="31"/>
      <c r="I124" s="37"/>
      <c r="J124" s="36" t="e">
        <f t="shared" si="2"/>
        <v>#DIV/0!</v>
      </c>
    </row>
    <row r="125" spans="1:10" ht="25.5" hidden="1">
      <c r="A125" s="230"/>
      <c r="B125" s="11" t="s">
        <v>94</v>
      </c>
      <c r="C125" s="193">
        <v>991</v>
      </c>
      <c r="D125" s="10" t="s">
        <v>81</v>
      </c>
      <c r="E125" s="10" t="s">
        <v>88</v>
      </c>
      <c r="F125" s="10" t="s">
        <v>93</v>
      </c>
      <c r="G125" s="10"/>
      <c r="H125" s="31">
        <f>H126</f>
        <v>0</v>
      </c>
      <c r="I125" s="37"/>
      <c r="J125" s="36" t="e">
        <f t="shared" si="2"/>
        <v>#DIV/0!</v>
      </c>
    </row>
    <row r="126" spans="1:10" ht="25.5" hidden="1">
      <c r="A126" s="230"/>
      <c r="B126" s="11" t="s">
        <v>42</v>
      </c>
      <c r="C126" s="193">
        <v>991</v>
      </c>
      <c r="D126" s="10" t="s">
        <v>81</v>
      </c>
      <c r="E126" s="10" t="s">
        <v>88</v>
      </c>
      <c r="F126" s="10" t="s">
        <v>93</v>
      </c>
      <c r="G126" s="10" t="s">
        <v>37</v>
      </c>
      <c r="H126" s="31"/>
      <c r="I126" s="37"/>
      <c r="J126" s="36" t="e">
        <f t="shared" si="2"/>
        <v>#DIV/0!</v>
      </c>
    </row>
    <row r="127" spans="1:10" ht="51" hidden="1">
      <c r="A127" s="230"/>
      <c r="B127" s="11" t="s">
        <v>95</v>
      </c>
      <c r="C127" s="193">
        <v>991</v>
      </c>
      <c r="D127" s="10" t="s">
        <v>81</v>
      </c>
      <c r="E127" s="10" t="s">
        <v>88</v>
      </c>
      <c r="F127" s="10" t="s">
        <v>96</v>
      </c>
      <c r="G127" s="10"/>
      <c r="H127" s="31">
        <f>H128</f>
        <v>0</v>
      </c>
      <c r="I127" s="37"/>
      <c r="J127" s="36" t="e">
        <f t="shared" si="2"/>
        <v>#DIV/0!</v>
      </c>
    </row>
    <row r="128" spans="1:10" ht="25.5" hidden="1">
      <c r="A128" s="230"/>
      <c r="B128" s="11" t="s">
        <v>42</v>
      </c>
      <c r="C128" s="193">
        <v>991</v>
      </c>
      <c r="D128" s="10" t="s">
        <v>81</v>
      </c>
      <c r="E128" s="10" t="s">
        <v>88</v>
      </c>
      <c r="F128" s="10" t="s">
        <v>96</v>
      </c>
      <c r="G128" s="10" t="s">
        <v>37</v>
      </c>
      <c r="H128" s="31"/>
      <c r="I128" s="37"/>
      <c r="J128" s="36" t="e">
        <f t="shared" si="2"/>
        <v>#DIV/0!</v>
      </c>
    </row>
    <row r="129" spans="1:10" hidden="1">
      <c r="A129" s="230"/>
      <c r="B129" s="11" t="s">
        <v>20</v>
      </c>
      <c r="C129" s="193">
        <v>991</v>
      </c>
      <c r="D129" s="10" t="s">
        <v>81</v>
      </c>
      <c r="E129" s="10" t="s">
        <v>88</v>
      </c>
      <c r="F129" s="10" t="s">
        <v>21</v>
      </c>
      <c r="G129" s="10"/>
      <c r="H129" s="31">
        <f>H130</f>
        <v>0</v>
      </c>
      <c r="I129" s="31">
        <f>I130</f>
        <v>0</v>
      </c>
      <c r="J129" s="36" t="e">
        <f t="shared" si="2"/>
        <v>#DIV/0!</v>
      </c>
    </row>
    <row r="130" spans="1:10" hidden="1">
      <c r="A130" s="230"/>
      <c r="B130" s="11" t="s">
        <v>47</v>
      </c>
      <c r="C130" s="193">
        <v>991</v>
      </c>
      <c r="D130" s="10" t="s">
        <v>81</v>
      </c>
      <c r="E130" s="10" t="s">
        <v>88</v>
      </c>
      <c r="F130" s="10" t="s">
        <v>21</v>
      </c>
      <c r="G130" s="10" t="s">
        <v>37</v>
      </c>
      <c r="H130" s="31">
        <v>0</v>
      </c>
      <c r="I130" s="37">
        <v>0</v>
      </c>
      <c r="J130" s="36" t="e">
        <f t="shared" si="2"/>
        <v>#DIV/0!</v>
      </c>
    </row>
    <row r="131" spans="1:10" s="13" customFormat="1" hidden="1">
      <c r="A131" s="230"/>
      <c r="B131" s="9" t="s">
        <v>97</v>
      </c>
      <c r="C131" s="188">
        <v>991</v>
      </c>
      <c r="D131" s="21" t="s">
        <v>28</v>
      </c>
      <c r="E131" s="188">
        <v>12</v>
      </c>
      <c r="F131" s="21"/>
      <c r="G131" s="195"/>
      <c r="H131" s="48">
        <f>H132</f>
        <v>0</v>
      </c>
      <c r="I131" s="43"/>
      <c r="J131" s="36" t="e">
        <f t="shared" si="2"/>
        <v>#DIV/0!</v>
      </c>
    </row>
    <row r="132" spans="1:10" hidden="1">
      <c r="A132" s="230"/>
      <c r="B132" s="11" t="s">
        <v>16</v>
      </c>
      <c r="C132" s="187">
        <v>991</v>
      </c>
      <c r="D132" s="20" t="s">
        <v>28</v>
      </c>
      <c r="E132" s="187">
        <v>12</v>
      </c>
      <c r="F132" s="20" t="s">
        <v>17</v>
      </c>
      <c r="G132" s="196"/>
      <c r="H132" s="49">
        <f>H133</f>
        <v>0</v>
      </c>
      <c r="I132" s="37"/>
      <c r="J132" s="36" t="e">
        <f t="shared" si="2"/>
        <v>#DIV/0!</v>
      </c>
    </row>
    <row r="133" spans="1:10" hidden="1">
      <c r="A133" s="230"/>
      <c r="B133" s="11" t="s">
        <v>18</v>
      </c>
      <c r="C133" s="187">
        <v>991</v>
      </c>
      <c r="D133" s="20" t="s">
        <v>28</v>
      </c>
      <c r="E133" s="187">
        <v>12</v>
      </c>
      <c r="F133" s="20" t="s">
        <v>19</v>
      </c>
      <c r="G133" s="196"/>
      <c r="H133" s="49">
        <f>H134</f>
        <v>0</v>
      </c>
      <c r="I133" s="37"/>
      <c r="J133" s="36" t="e">
        <f t="shared" si="2"/>
        <v>#DIV/0!</v>
      </c>
    </row>
    <row r="134" spans="1:10" hidden="1">
      <c r="A134" s="230"/>
      <c r="B134" s="11" t="s">
        <v>38</v>
      </c>
      <c r="C134" s="187">
        <v>991</v>
      </c>
      <c r="D134" s="20" t="s">
        <v>28</v>
      </c>
      <c r="E134" s="187">
        <v>12</v>
      </c>
      <c r="F134" s="20" t="s">
        <v>39</v>
      </c>
      <c r="G134" s="196"/>
      <c r="H134" s="49">
        <f>H135</f>
        <v>0</v>
      </c>
      <c r="I134" s="37"/>
      <c r="J134" s="36" t="e">
        <f t="shared" si="2"/>
        <v>#DIV/0!</v>
      </c>
    </row>
    <row r="135" spans="1:10" ht="25.5" hidden="1">
      <c r="A135" s="230"/>
      <c r="B135" s="11" t="s">
        <v>42</v>
      </c>
      <c r="C135" s="187">
        <v>991</v>
      </c>
      <c r="D135" s="20" t="s">
        <v>28</v>
      </c>
      <c r="E135" s="187">
        <v>12</v>
      </c>
      <c r="F135" s="20" t="s">
        <v>39</v>
      </c>
      <c r="G135" s="196">
        <v>244</v>
      </c>
      <c r="H135" s="49"/>
      <c r="I135" s="37"/>
      <c r="J135" s="36" t="e">
        <f t="shared" si="2"/>
        <v>#DIV/0!</v>
      </c>
    </row>
    <row r="136" spans="1:10" hidden="1">
      <c r="A136" s="230"/>
      <c r="B136" s="9" t="s">
        <v>97</v>
      </c>
      <c r="C136" s="188">
        <v>991</v>
      </c>
      <c r="D136" s="21" t="s">
        <v>28</v>
      </c>
      <c r="E136" s="188">
        <v>12</v>
      </c>
      <c r="F136" s="21"/>
      <c r="G136" s="195"/>
      <c r="H136" s="48">
        <f t="shared" ref="H136:I139" si="7">H137</f>
        <v>0</v>
      </c>
      <c r="I136" s="43">
        <f t="shared" si="7"/>
        <v>0</v>
      </c>
      <c r="J136" s="36" t="e">
        <f t="shared" si="2"/>
        <v>#DIV/0!</v>
      </c>
    </row>
    <row r="137" spans="1:10" hidden="1">
      <c r="A137" s="230"/>
      <c r="B137" s="11" t="s">
        <v>16</v>
      </c>
      <c r="C137" s="187">
        <v>991</v>
      </c>
      <c r="D137" s="20" t="s">
        <v>28</v>
      </c>
      <c r="E137" s="187">
        <v>12</v>
      </c>
      <c r="F137" s="20" t="s">
        <v>17</v>
      </c>
      <c r="G137" s="196"/>
      <c r="H137" s="49">
        <f t="shared" si="7"/>
        <v>0</v>
      </c>
      <c r="I137" s="37">
        <f t="shared" si="7"/>
        <v>0</v>
      </c>
      <c r="J137" s="36" t="e">
        <f t="shared" si="2"/>
        <v>#DIV/0!</v>
      </c>
    </row>
    <row r="138" spans="1:10" hidden="1">
      <c r="A138" s="230"/>
      <c r="B138" s="11" t="s">
        <v>18</v>
      </c>
      <c r="C138" s="187">
        <v>991</v>
      </c>
      <c r="D138" s="20" t="s">
        <v>28</v>
      </c>
      <c r="E138" s="187">
        <v>12</v>
      </c>
      <c r="F138" s="20" t="s">
        <v>19</v>
      </c>
      <c r="G138" s="196"/>
      <c r="H138" s="49">
        <f t="shared" si="7"/>
        <v>0</v>
      </c>
      <c r="I138" s="37">
        <f t="shared" si="7"/>
        <v>0</v>
      </c>
      <c r="J138" s="36" t="e">
        <f t="shared" si="2"/>
        <v>#DIV/0!</v>
      </c>
    </row>
    <row r="139" spans="1:10" hidden="1">
      <c r="A139" s="230"/>
      <c r="B139" s="11" t="s">
        <v>38</v>
      </c>
      <c r="C139" s="187">
        <v>991</v>
      </c>
      <c r="D139" s="20" t="s">
        <v>28</v>
      </c>
      <c r="E139" s="187">
        <v>12</v>
      </c>
      <c r="F139" s="20" t="s">
        <v>39</v>
      </c>
      <c r="G139" s="196"/>
      <c r="H139" s="49">
        <f t="shared" si="7"/>
        <v>0</v>
      </c>
      <c r="I139" s="37">
        <f t="shared" si="7"/>
        <v>0</v>
      </c>
      <c r="J139" s="36" t="e">
        <f t="shared" si="2"/>
        <v>#DIV/0!</v>
      </c>
    </row>
    <row r="140" spans="1:10" ht="25.5" hidden="1">
      <c r="A140" s="230"/>
      <c r="B140" s="11" t="s">
        <v>42</v>
      </c>
      <c r="C140" s="187">
        <v>991</v>
      </c>
      <c r="D140" s="20" t="s">
        <v>28</v>
      </c>
      <c r="E140" s="187">
        <v>12</v>
      </c>
      <c r="F140" s="20" t="s">
        <v>39</v>
      </c>
      <c r="G140" s="196">
        <v>244</v>
      </c>
      <c r="H140" s="49">
        <v>0</v>
      </c>
      <c r="I140" s="37">
        <v>0</v>
      </c>
      <c r="J140" s="36" t="e">
        <f t="shared" si="2"/>
        <v>#DIV/0!</v>
      </c>
    </row>
    <row r="141" spans="1:10">
      <c r="A141" s="230"/>
      <c r="B141" s="7" t="s">
        <v>98</v>
      </c>
      <c r="C141" s="194">
        <v>991</v>
      </c>
      <c r="D141" s="194" t="s">
        <v>99</v>
      </c>
      <c r="E141" s="194"/>
      <c r="F141" s="22"/>
      <c r="G141" s="19"/>
      <c r="H141" s="52">
        <f>H142+H159</f>
        <v>186.68780999999998</v>
      </c>
      <c r="I141" s="52">
        <f>I142+I159</f>
        <v>162.37585000000001</v>
      </c>
      <c r="J141" s="208">
        <f t="shared" ref="J141:J207" si="8">I141/H141*100</f>
        <v>86.977210777714959</v>
      </c>
    </row>
    <row r="142" spans="1:10" s="25" customFormat="1" hidden="1">
      <c r="A142" s="230"/>
      <c r="B142" s="23" t="s">
        <v>100</v>
      </c>
      <c r="C142" s="197">
        <v>991</v>
      </c>
      <c r="D142" s="35" t="s">
        <v>99</v>
      </c>
      <c r="E142" s="35" t="s">
        <v>15</v>
      </c>
      <c r="F142" s="24"/>
      <c r="G142" s="198"/>
      <c r="H142" s="189">
        <f>H143</f>
        <v>0</v>
      </c>
      <c r="I142" s="189">
        <f>I143</f>
        <v>0</v>
      </c>
      <c r="J142" s="36" t="e">
        <f t="shared" si="8"/>
        <v>#DIV/0!</v>
      </c>
    </row>
    <row r="143" spans="1:10" s="25" customFormat="1" hidden="1">
      <c r="A143" s="230"/>
      <c r="B143" s="12" t="s">
        <v>16</v>
      </c>
      <c r="C143" s="14" t="s">
        <v>11</v>
      </c>
      <c r="D143" s="14" t="s">
        <v>99</v>
      </c>
      <c r="E143" s="14" t="s">
        <v>15</v>
      </c>
      <c r="F143" s="14" t="s">
        <v>17</v>
      </c>
      <c r="G143" s="198"/>
      <c r="H143" s="41">
        <f>H144</f>
        <v>0</v>
      </c>
      <c r="I143" s="41">
        <f>I144</f>
        <v>0</v>
      </c>
      <c r="J143" s="36" t="e">
        <f t="shared" si="8"/>
        <v>#DIV/0!</v>
      </c>
    </row>
    <row r="144" spans="1:10" s="25" customFormat="1" hidden="1">
      <c r="A144" s="230"/>
      <c r="B144" s="12" t="s">
        <v>18</v>
      </c>
      <c r="C144" s="14" t="s">
        <v>11</v>
      </c>
      <c r="D144" s="14" t="s">
        <v>99</v>
      </c>
      <c r="E144" s="14" t="s">
        <v>15</v>
      </c>
      <c r="F144" s="14" t="s">
        <v>19</v>
      </c>
      <c r="G144" s="198"/>
      <c r="H144" s="41">
        <f>H145+H147+H153+H149+H151+H155+H157</f>
        <v>0</v>
      </c>
      <c r="I144" s="41">
        <f>I145+I147+I153+I149+I151+I155+I157</f>
        <v>0</v>
      </c>
      <c r="J144" s="36" t="e">
        <f t="shared" si="8"/>
        <v>#DIV/0!</v>
      </c>
    </row>
    <row r="145" spans="1:10" s="25" customFormat="1" ht="38.25" hidden="1">
      <c r="A145" s="53"/>
      <c r="B145" s="26" t="s">
        <v>74</v>
      </c>
      <c r="C145" s="14" t="s">
        <v>11</v>
      </c>
      <c r="D145" s="14" t="s">
        <v>99</v>
      </c>
      <c r="E145" s="14" t="s">
        <v>15</v>
      </c>
      <c r="F145" s="14" t="s">
        <v>75</v>
      </c>
      <c r="G145" s="14"/>
      <c r="H145" s="47">
        <f>H146</f>
        <v>0</v>
      </c>
      <c r="I145" s="47">
        <f>I146</f>
        <v>0</v>
      </c>
      <c r="J145" s="36" t="e">
        <f t="shared" si="8"/>
        <v>#DIV/0!</v>
      </c>
    </row>
    <row r="146" spans="1:10" s="25" customFormat="1" ht="25.5" hidden="1">
      <c r="A146" s="56"/>
      <c r="B146" s="12" t="s">
        <v>42</v>
      </c>
      <c r="C146" s="14" t="s">
        <v>11</v>
      </c>
      <c r="D146" s="14" t="s">
        <v>99</v>
      </c>
      <c r="E146" s="14" t="s">
        <v>15</v>
      </c>
      <c r="F146" s="14" t="s">
        <v>75</v>
      </c>
      <c r="G146" s="14" t="s">
        <v>37</v>
      </c>
      <c r="H146" s="47"/>
      <c r="I146" s="47"/>
      <c r="J146" s="36" t="e">
        <f t="shared" si="8"/>
        <v>#DIV/0!</v>
      </c>
    </row>
    <row r="147" spans="1:10" s="25" customFormat="1" hidden="1">
      <c r="A147" s="57"/>
      <c r="B147" s="12" t="s">
        <v>38</v>
      </c>
      <c r="C147" s="14" t="s">
        <v>11</v>
      </c>
      <c r="D147" s="14" t="s">
        <v>99</v>
      </c>
      <c r="E147" s="14" t="s">
        <v>15</v>
      </c>
      <c r="F147" s="14" t="s">
        <v>39</v>
      </c>
      <c r="G147" s="14"/>
      <c r="H147" s="47">
        <f>H148</f>
        <v>0</v>
      </c>
      <c r="I147" s="47">
        <f>I148</f>
        <v>0</v>
      </c>
      <c r="J147" s="36" t="e">
        <f t="shared" si="8"/>
        <v>#DIV/0!</v>
      </c>
    </row>
    <row r="148" spans="1:10" s="25" customFormat="1" ht="25.5" hidden="1">
      <c r="A148" s="57"/>
      <c r="B148" s="12" t="s">
        <v>101</v>
      </c>
      <c r="C148" s="14" t="s">
        <v>11</v>
      </c>
      <c r="D148" s="14" t="s">
        <v>99</v>
      </c>
      <c r="E148" s="14" t="s">
        <v>15</v>
      </c>
      <c r="F148" s="14" t="s">
        <v>39</v>
      </c>
      <c r="G148" s="14" t="s">
        <v>37</v>
      </c>
      <c r="H148" s="47"/>
      <c r="I148" s="47"/>
      <c r="J148" s="36" t="e">
        <f t="shared" si="8"/>
        <v>#DIV/0!</v>
      </c>
    </row>
    <row r="149" spans="1:10" s="25" customFormat="1" ht="38.25" hidden="1">
      <c r="A149" s="57"/>
      <c r="B149" s="27" t="s">
        <v>102</v>
      </c>
      <c r="C149" s="14" t="s">
        <v>11</v>
      </c>
      <c r="D149" s="14" t="s">
        <v>99</v>
      </c>
      <c r="E149" s="14" t="s">
        <v>15</v>
      </c>
      <c r="F149" s="14" t="s">
        <v>75</v>
      </c>
      <c r="G149" s="14"/>
      <c r="H149" s="47">
        <f>H150</f>
        <v>0</v>
      </c>
      <c r="I149" s="47">
        <f>I150</f>
        <v>0</v>
      </c>
      <c r="J149" s="36" t="e">
        <f t="shared" si="8"/>
        <v>#DIV/0!</v>
      </c>
    </row>
    <row r="150" spans="1:10" s="25" customFormat="1" ht="25.5" hidden="1">
      <c r="A150" s="57"/>
      <c r="B150" s="12" t="s">
        <v>42</v>
      </c>
      <c r="C150" s="14" t="s">
        <v>11</v>
      </c>
      <c r="D150" s="14" t="s">
        <v>99</v>
      </c>
      <c r="E150" s="14" t="s">
        <v>15</v>
      </c>
      <c r="F150" s="14" t="s">
        <v>75</v>
      </c>
      <c r="G150" s="14" t="s">
        <v>37</v>
      </c>
      <c r="H150" s="47"/>
      <c r="I150" s="47"/>
      <c r="J150" s="36" t="e">
        <f t="shared" si="8"/>
        <v>#DIV/0!</v>
      </c>
    </row>
    <row r="151" spans="1:10" s="25" customFormat="1" hidden="1">
      <c r="A151" s="57"/>
      <c r="B151" s="12" t="s">
        <v>38</v>
      </c>
      <c r="C151" s="14" t="s">
        <v>11</v>
      </c>
      <c r="D151" s="14" t="s">
        <v>99</v>
      </c>
      <c r="E151" s="14" t="s">
        <v>15</v>
      </c>
      <c r="F151" s="14" t="s">
        <v>39</v>
      </c>
      <c r="G151" s="14"/>
      <c r="H151" s="47">
        <f>H152</f>
        <v>0</v>
      </c>
      <c r="I151" s="47">
        <f>I152</f>
        <v>0</v>
      </c>
      <c r="J151" s="36" t="e">
        <f t="shared" si="8"/>
        <v>#DIV/0!</v>
      </c>
    </row>
    <row r="152" spans="1:10" s="25" customFormat="1" ht="25.5" hidden="1">
      <c r="A152" s="57"/>
      <c r="B152" s="12" t="s">
        <v>42</v>
      </c>
      <c r="C152" s="14" t="s">
        <v>11</v>
      </c>
      <c r="D152" s="14" t="s">
        <v>99</v>
      </c>
      <c r="E152" s="14" t="s">
        <v>15</v>
      </c>
      <c r="F152" s="14" t="s">
        <v>39</v>
      </c>
      <c r="G152" s="14" t="s">
        <v>37</v>
      </c>
      <c r="H152" s="47"/>
      <c r="I152" s="47"/>
      <c r="J152" s="36" t="e">
        <f t="shared" si="8"/>
        <v>#DIV/0!</v>
      </c>
    </row>
    <row r="153" spans="1:10" s="25" customFormat="1" ht="25.5" hidden="1">
      <c r="A153" s="57"/>
      <c r="B153" s="28" t="s">
        <v>103</v>
      </c>
      <c r="C153" s="198">
        <v>991</v>
      </c>
      <c r="D153" s="10" t="s">
        <v>99</v>
      </c>
      <c r="E153" s="10" t="s">
        <v>15</v>
      </c>
      <c r="F153" s="24" t="s">
        <v>149</v>
      </c>
      <c r="G153" s="198"/>
      <c r="H153" s="41">
        <f>H154</f>
        <v>0</v>
      </c>
      <c r="I153" s="41">
        <f>I154</f>
        <v>0</v>
      </c>
      <c r="J153" s="36" t="e">
        <f t="shared" si="8"/>
        <v>#DIV/0!</v>
      </c>
    </row>
    <row r="154" spans="1:10" s="25" customFormat="1" hidden="1">
      <c r="A154" s="57"/>
      <c r="B154" s="11" t="s">
        <v>36</v>
      </c>
      <c r="C154" s="198">
        <v>991</v>
      </c>
      <c r="D154" s="10" t="s">
        <v>99</v>
      </c>
      <c r="E154" s="10" t="s">
        <v>15</v>
      </c>
      <c r="F154" s="24" t="s">
        <v>149</v>
      </c>
      <c r="G154" s="198">
        <v>244</v>
      </c>
      <c r="H154" s="41">
        <v>0</v>
      </c>
      <c r="I154" s="50">
        <v>0</v>
      </c>
      <c r="J154" s="36" t="e">
        <f t="shared" si="8"/>
        <v>#DIV/0!</v>
      </c>
    </row>
    <row r="155" spans="1:10" s="25" customFormat="1" hidden="1">
      <c r="A155" s="57"/>
      <c r="B155" s="11" t="s">
        <v>38</v>
      </c>
      <c r="C155" s="198">
        <v>991</v>
      </c>
      <c r="D155" s="10" t="s">
        <v>99</v>
      </c>
      <c r="E155" s="10" t="s">
        <v>15</v>
      </c>
      <c r="F155" s="24" t="s">
        <v>39</v>
      </c>
      <c r="G155" s="198"/>
      <c r="H155" s="41">
        <f>H156</f>
        <v>0</v>
      </c>
      <c r="I155" s="41">
        <f>I156</f>
        <v>0</v>
      </c>
      <c r="J155" s="36" t="e">
        <f t="shared" si="8"/>
        <v>#DIV/0!</v>
      </c>
    </row>
    <row r="156" spans="1:10" s="25" customFormat="1" hidden="1">
      <c r="A156" s="57"/>
      <c r="B156" s="11" t="s">
        <v>148</v>
      </c>
      <c r="C156" s="198">
        <v>991</v>
      </c>
      <c r="D156" s="10" t="s">
        <v>99</v>
      </c>
      <c r="E156" s="10" t="s">
        <v>15</v>
      </c>
      <c r="F156" s="24" t="s">
        <v>39</v>
      </c>
      <c r="G156" s="198">
        <v>247</v>
      </c>
      <c r="H156" s="41">
        <v>0</v>
      </c>
      <c r="I156" s="50">
        <v>0</v>
      </c>
      <c r="J156" s="36" t="e">
        <f t="shared" si="8"/>
        <v>#DIV/0!</v>
      </c>
    </row>
    <row r="157" spans="1:10" s="25" customFormat="1" ht="38.25" hidden="1">
      <c r="A157" s="57"/>
      <c r="B157" s="11" t="s">
        <v>104</v>
      </c>
      <c r="C157" s="198">
        <v>991</v>
      </c>
      <c r="D157" s="10" t="s">
        <v>99</v>
      </c>
      <c r="E157" s="10" t="s">
        <v>15</v>
      </c>
      <c r="F157" s="24" t="s">
        <v>75</v>
      </c>
      <c r="G157" s="198"/>
      <c r="H157" s="41">
        <f>H158</f>
        <v>0</v>
      </c>
      <c r="I157" s="41">
        <f>I158</f>
        <v>0</v>
      </c>
      <c r="J157" s="36" t="e">
        <f t="shared" si="8"/>
        <v>#DIV/0!</v>
      </c>
    </row>
    <row r="158" spans="1:10" s="25" customFormat="1" hidden="1">
      <c r="A158" s="57"/>
      <c r="B158" s="11" t="s">
        <v>36</v>
      </c>
      <c r="C158" s="198">
        <v>991</v>
      </c>
      <c r="D158" s="10" t="s">
        <v>99</v>
      </c>
      <c r="E158" s="10" t="s">
        <v>15</v>
      </c>
      <c r="F158" s="24" t="s">
        <v>75</v>
      </c>
      <c r="G158" s="198">
        <v>244</v>
      </c>
      <c r="H158" s="41">
        <v>0</v>
      </c>
      <c r="I158" s="50">
        <v>0</v>
      </c>
      <c r="J158" s="36" t="e">
        <f t="shared" si="8"/>
        <v>#DIV/0!</v>
      </c>
    </row>
    <row r="159" spans="1:10">
      <c r="A159" s="57"/>
      <c r="B159" s="9" t="s">
        <v>105</v>
      </c>
      <c r="C159" s="188">
        <v>991</v>
      </c>
      <c r="D159" s="60" t="s">
        <v>99</v>
      </c>
      <c r="E159" s="60" t="s">
        <v>81</v>
      </c>
      <c r="F159" s="60"/>
      <c r="G159" s="10"/>
      <c r="H159" s="44">
        <f>H162</f>
        <v>186.68780999999998</v>
      </c>
      <c r="I159" s="44">
        <f>I162</f>
        <v>162.37585000000001</v>
      </c>
      <c r="J159" s="36">
        <f t="shared" si="8"/>
        <v>86.977210777714959</v>
      </c>
    </row>
    <row r="160" spans="1:10" ht="29.25" hidden="1" customHeight="1">
      <c r="A160" s="57"/>
      <c r="B160" s="11" t="s">
        <v>106</v>
      </c>
      <c r="C160" s="187">
        <v>988</v>
      </c>
      <c r="D160" s="10" t="s">
        <v>99</v>
      </c>
      <c r="E160" s="10" t="s">
        <v>81</v>
      </c>
      <c r="F160" s="24" t="s">
        <v>107</v>
      </c>
      <c r="G160" s="10"/>
      <c r="H160" s="31">
        <f>H161</f>
        <v>0</v>
      </c>
      <c r="I160" s="31">
        <f>I161</f>
        <v>1</v>
      </c>
      <c r="J160" s="36" t="e">
        <f t="shared" si="8"/>
        <v>#DIV/0!</v>
      </c>
    </row>
    <row r="161" spans="1:10" ht="34.5" hidden="1" customHeight="1">
      <c r="A161" s="57"/>
      <c r="B161" s="11" t="s">
        <v>101</v>
      </c>
      <c r="C161" s="187">
        <v>989</v>
      </c>
      <c r="D161" s="10" t="s">
        <v>99</v>
      </c>
      <c r="E161" s="10" t="s">
        <v>81</v>
      </c>
      <c r="F161" s="24" t="s">
        <v>107</v>
      </c>
      <c r="G161" s="10" t="s">
        <v>37</v>
      </c>
      <c r="H161" s="31">
        <v>0</v>
      </c>
      <c r="I161" s="31">
        <v>1</v>
      </c>
      <c r="J161" s="36" t="e">
        <f t="shared" si="8"/>
        <v>#DIV/0!</v>
      </c>
    </row>
    <row r="162" spans="1:10" ht="14.25" customHeight="1">
      <c r="A162" s="57"/>
      <c r="B162" s="11" t="s">
        <v>16</v>
      </c>
      <c r="C162" s="10" t="s">
        <v>11</v>
      </c>
      <c r="D162" s="10" t="s">
        <v>99</v>
      </c>
      <c r="E162" s="10" t="s">
        <v>81</v>
      </c>
      <c r="F162" s="10" t="s">
        <v>17</v>
      </c>
      <c r="G162" s="10"/>
      <c r="H162" s="31">
        <f>H163+H170</f>
        <v>186.68780999999998</v>
      </c>
      <c r="I162" s="31">
        <f>I163+I170</f>
        <v>162.37585000000001</v>
      </c>
      <c r="J162" s="36">
        <f t="shared" si="8"/>
        <v>86.977210777714959</v>
      </c>
    </row>
    <row r="163" spans="1:10" ht="18" customHeight="1">
      <c r="A163" s="57"/>
      <c r="B163" s="11" t="s">
        <v>18</v>
      </c>
      <c r="C163" s="10" t="s">
        <v>11</v>
      </c>
      <c r="D163" s="10" t="s">
        <v>99</v>
      </c>
      <c r="E163" s="10" t="s">
        <v>81</v>
      </c>
      <c r="F163" s="10" t="s">
        <v>19</v>
      </c>
      <c r="G163" s="10"/>
      <c r="H163" s="31">
        <f>H172+H174+H178+H184+H180+H176+H182</f>
        <v>186.68780999999998</v>
      </c>
      <c r="I163" s="31">
        <f>I172+I174+I178+I184+I180+I176+I182</f>
        <v>162.37585000000001</v>
      </c>
      <c r="J163" s="36">
        <f t="shared" si="8"/>
        <v>86.977210777714959</v>
      </c>
    </row>
    <row r="164" spans="1:10" ht="52.5" hidden="1" customHeight="1">
      <c r="A164" s="57"/>
      <c r="B164" s="29" t="s">
        <v>74</v>
      </c>
      <c r="C164" s="14" t="s">
        <v>11</v>
      </c>
      <c r="D164" s="10" t="s">
        <v>99</v>
      </c>
      <c r="E164" s="10" t="s">
        <v>81</v>
      </c>
      <c r="F164" s="14" t="s">
        <v>75</v>
      </c>
      <c r="G164" s="14"/>
      <c r="H164" s="31">
        <f>H165</f>
        <v>0</v>
      </c>
      <c r="I164" s="31">
        <f>I165</f>
        <v>0</v>
      </c>
      <c r="J164" s="36" t="e">
        <f t="shared" si="8"/>
        <v>#DIV/0!</v>
      </c>
    </row>
    <row r="165" spans="1:10" ht="18" hidden="1" customHeight="1">
      <c r="A165" s="57"/>
      <c r="B165" s="11" t="s">
        <v>42</v>
      </c>
      <c r="C165" s="14" t="s">
        <v>11</v>
      </c>
      <c r="D165" s="10" t="s">
        <v>99</v>
      </c>
      <c r="E165" s="10" t="s">
        <v>81</v>
      </c>
      <c r="F165" s="14" t="s">
        <v>75</v>
      </c>
      <c r="G165" s="14" t="s">
        <v>37</v>
      </c>
      <c r="H165" s="31"/>
      <c r="I165" s="31"/>
      <c r="J165" s="36" t="e">
        <f t="shared" si="8"/>
        <v>#DIV/0!</v>
      </c>
    </row>
    <row r="166" spans="1:10" ht="23.25" hidden="1" customHeight="1">
      <c r="A166" s="57"/>
      <c r="B166" s="12" t="s">
        <v>38</v>
      </c>
      <c r="C166" s="187">
        <v>990</v>
      </c>
      <c r="D166" s="10" t="s">
        <v>99</v>
      </c>
      <c r="E166" s="10" t="s">
        <v>81</v>
      </c>
      <c r="F166" s="24" t="s">
        <v>39</v>
      </c>
      <c r="G166" s="10"/>
      <c r="H166" s="31">
        <f>H167</f>
        <v>0</v>
      </c>
      <c r="I166" s="31">
        <f>I167</f>
        <v>0</v>
      </c>
      <c r="J166" s="36" t="e">
        <f t="shared" si="8"/>
        <v>#DIV/0!</v>
      </c>
    </row>
    <row r="167" spans="1:10" ht="25.5" hidden="1">
      <c r="A167" s="57"/>
      <c r="B167" s="11" t="s">
        <v>42</v>
      </c>
      <c r="C167" s="187">
        <v>991</v>
      </c>
      <c r="D167" s="10" t="s">
        <v>99</v>
      </c>
      <c r="E167" s="10" t="s">
        <v>81</v>
      </c>
      <c r="F167" s="24" t="s">
        <v>39</v>
      </c>
      <c r="G167" s="10" t="s">
        <v>37</v>
      </c>
      <c r="H167" s="31"/>
      <c r="I167" s="31"/>
      <c r="J167" s="36" t="e">
        <f t="shared" si="8"/>
        <v>#DIV/0!</v>
      </c>
    </row>
    <row r="168" spans="1:10" ht="25.5" hidden="1">
      <c r="A168" s="57"/>
      <c r="B168" s="11" t="s">
        <v>108</v>
      </c>
      <c r="C168" s="187">
        <v>992</v>
      </c>
      <c r="D168" s="10" t="s">
        <v>99</v>
      </c>
      <c r="E168" s="10" t="s">
        <v>81</v>
      </c>
      <c r="F168" s="24" t="s">
        <v>109</v>
      </c>
      <c r="G168" s="10"/>
      <c r="H168" s="31">
        <f>H169</f>
        <v>0</v>
      </c>
      <c r="I168" s="31">
        <f>I169</f>
        <v>1</v>
      </c>
      <c r="J168" s="36" t="e">
        <f t="shared" si="8"/>
        <v>#DIV/0!</v>
      </c>
    </row>
    <row r="169" spans="1:10" ht="25.5" hidden="1">
      <c r="A169" s="57"/>
      <c r="B169" s="11" t="s">
        <v>101</v>
      </c>
      <c r="C169" s="187">
        <v>993</v>
      </c>
      <c r="D169" s="10" t="s">
        <v>99</v>
      </c>
      <c r="E169" s="10" t="s">
        <v>81</v>
      </c>
      <c r="F169" s="24" t="s">
        <v>109</v>
      </c>
      <c r="G169" s="10" t="s">
        <v>37</v>
      </c>
      <c r="H169" s="31">
        <v>0</v>
      </c>
      <c r="I169" s="31">
        <v>1</v>
      </c>
      <c r="J169" s="36" t="e">
        <f t="shared" si="8"/>
        <v>#DIV/0!</v>
      </c>
    </row>
    <row r="170" spans="1:10" hidden="1">
      <c r="A170" s="30"/>
      <c r="B170" s="11" t="s">
        <v>38</v>
      </c>
      <c r="C170" s="187">
        <v>991</v>
      </c>
      <c r="D170" s="10" t="s">
        <v>99</v>
      </c>
      <c r="E170" s="10" t="s">
        <v>81</v>
      </c>
      <c r="F170" s="24" t="s">
        <v>39</v>
      </c>
      <c r="G170" s="10"/>
      <c r="H170" s="31">
        <f>H171</f>
        <v>0</v>
      </c>
      <c r="I170" s="31">
        <f>I171</f>
        <v>0</v>
      </c>
      <c r="J170" s="36" t="e">
        <f t="shared" si="8"/>
        <v>#DIV/0!</v>
      </c>
    </row>
    <row r="171" spans="1:10" hidden="1">
      <c r="A171" s="30"/>
      <c r="B171" s="11" t="s">
        <v>63</v>
      </c>
      <c r="C171" s="187">
        <v>991</v>
      </c>
      <c r="D171" s="10" t="s">
        <v>99</v>
      </c>
      <c r="E171" s="10" t="s">
        <v>81</v>
      </c>
      <c r="F171" s="24" t="s">
        <v>39</v>
      </c>
      <c r="G171" s="10" t="s">
        <v>37</v>
      </c>
      <c r="H171" s="31"/>
      <c r="I171" s="31"/>
      <c r="J171" s="36" t="e">
        <f t="shared" si="8"/>
        <v>#DIV/0!</v>
      </c>
    </row>
    <row r="172" spans="1:10" hidden="1">
      <c r="A172" s="57"/>
      <c r="B172" s="11" t="s">
        <v>20</v>
      </c>
      <c r="C172" s="187">
        <v>991</v>
      </c>
      <c r="D172" s="10" t="s">
        <v>99</v>
      </c>
      <c r="E172" s="10" t="s">
        <v>81</v>
      </c>
      <c r="F172" s="10" t="s">
        <v>21</v>
      </c>
      <c r="G172" s="10"/>
      <c r="H172" s="41">
        <f>H173</f>
        <v>0</v>
      </c>
      <c r="I172" s="41">
        <f>I173</f>
        <v>0</v>
      </c>
      <c r="J172" s="36" t="e">
        <f t="shared" si="8"/>
        <v>#DIV/0!</v>
      </c>
    </row>
    <row r="173" spans="1:10" hidden="1">
      <c r="A173" s="57"/>
      <c r="B173" s="11" t="s">
        <v>36</v>
      </c>
      <c r="C173" s="187">
        <v>991</v>
      </c>
      <c r="D173" s="10" t="s">
        <v>99</v>
      </c>
      <c r="E173" s="10" t="s">
        <v>81</v>
      </c>
      <c r="F173" s="10" t="s">
        <v>21</v>
      </c>
      <c r="G173" s="10" t="s">
        <v>37</v>
      </c>
      <c r="H173" s="31">
        <v>0</v>
      </c>
      <c r="I173" s="37">
        <v>0</v>
      </c>
      <c r="J173" s="36" t="e">
        <f t="shared" si="8"/>
        <v>#DIV/0!</v>
      </c>
    </row>
    <row r="174" spans="1:10" ht="38.25">
      <c r="A174" s="57"/>
      <c r="B174" s="11" t="s">
        <v>110</v>
      </c>
      <c r="C174" s="187">
        <v>991</v>
      </c>
      <c r="D174" s="10" t="s">
        <v>99</v>
      </c>
      <c r="E174" s="10" t="s">
        <v>81</v>
      </c>
      <c r="F174" s="10" t="s">
        <v>111</v>
      </c>
      <c r="G174" s="10"/>
      <c r="H174" s="31">
        <f>H175</f>
        <v>0.1</v>
      </c>
      <c r="I174" s="31">
        <f>I175</f>
        <v>0</v>
      </c>
      <c r="J174" s="36">
        <f t="shared" si="8"/>
        <v>0</v>
      </c>
    </row>
    <row r="175" spans="1:10">
      <c r="A175" s="57"/>
      <c r="B175" s="11" t="s">
        <v>47</v>
      </c>
      <c r="C175" s="187">
        <v>991</v>
      </c>
      <c r="D175" s="10" t="s">
        <v>99</v>
      </c>
      <c r="E175" s="10" t="s">
        <v>81</v>
      </c>
      <c r="F175" s="10" t="s">
        <v>111</v>
      </c>
      <c r="G175" s="10" t="s">
        <v>53</v>
      </c>
      <c r="H175" s="31">
        <v>0.1</v>
      </c>
      <c r="I175" s="37">
        <v>0</v>
      </c>
      <c r="J175" s="36">
        <f t="shared" si="8"/>
        <v>0</v>
      </c>
    </row>
    <row r="176" spans="1:10" ht="38.25" hidden="1">
      <c r="A176" s="57"/>
      <c r="B176" s="11" t="s">
        <v>356</v>
      </c>
      <c r="C176" s="187">
        <v>991</v>
      </c>
      <c r="D176" s="10" t="s">
        <v>99</v>
      </c>
      <c r="E176" s="10" t="s">
        <v>81</v>
      </c>
      <c r="F176" s="10" t="s">
        <v>75</v>
      </c>
      <c r="G176" s="10"/>
      <c r="H176" s="31">
        <f>H177</f>
        <v>0</v>
      </c>
      <c r="I176" s="31">
        <f>I177</f>
        <v>0</v>
      </c>
      <c r="J176" s="36" t="e">
        <f t="shared" si="8"/>
        <v>#DIV/0!</v>
      </c>
    </row>
    <row r="177" spans="1:10" hidden="1">
      <c r="A177" s="57"/>
      <c r="B177" s="11" t="s">
        <v>36</v>
      </c>
      <c r="C177" s="187">
        <v>991</v>
      </c>
      <c r="D177" s="10" t="s">
        <v>99</v>
      </c>
      <c r="E177" s="10" t="s">
        <v>81</v>
      </c>
      <c r="F177" s="10" t="s">
        <v>75</v>
      </c>
      <c r="G177" s="10" t="s">
        <v>37</v>
      </c>
      <c r="H177" s="31"/>
      <c r="I177" s="37"/>
      <c r="J177" s="36" t="e">
        <f t="shared" si="8"/>
        <v>#DIV/0!</v>
      </c>
    </row>
    <row r="178" spans="1:10" ht="45.6" customHeight="1">
      <c r="A178" s="57"/>
      <c r="B178" s="11" t="s">
        <v>351</v>
      </c>
      <c r="C178" s="198">
        <v>991</v>
      </c>
      <c r="D178" s="10" t="s">
        <v>99</v>
      </c>
      <c r="E178" s="10" t="s">
        <v>81</v>
      </c>
      <c r="F178" s="24" t="s">
        <v>350</v>
      </c>
      <c r="G178" s="198"/>
      <c r="H178" s="31">
        <f>H179</f>
        <v>150</v>
      </c>
      <c r="I178" s="31">
        <f>I179</f>
        <v>150</v>
      </c>
      <c r="J178" s="36">
        <f t="shared" si="8"/>
        <v>100</v>
      </c>
    </row>
    <row r="179" spans="1:10">
      <c r="A179" s="57"/>
      <c r="B179" s="11" t="s">
        <v>36</v>
      </c>
      <c r="C179" s="198">
        <v>991</v>
      </c>
      <c r="D179" s="10" t="s">
        <v>99</v>
      </c>
      <c r="E179" s="10" t="s">
        <v>81</v>
      </c>
      <c r="F179" s="24" t="s">
        <v>350</v>
      </c>
      <c r="G179" s="198">
        <v>244</v>
      </c>
      <c r="H179" s="31">
        <v>150</v>
      </c>
      <c r="I179" s="37">
        <v>150</v>
      </c>
      <c r="J179" s="36">
        <f t="shared" si="8"/>
        <v>100</v>
      </c>
    </row>
    <row r="180" spans="1:10" hidden="1">
      <c r="A180" s="57"/>
      <c r="B180" s="11" t="s">
        <v>38</v>
      </c>
      <c r="C180" s="198">
        <v>991</v>
      </c>
      <c r="D180" s="10" t="s">
        <v>99</v>
      </c>
      <c r="E180" s="10" t="s">
        <v>81</v>
      </c>
      <c r="F180" s="24" t="s">
        <v>39</v>
      </c>
      <c r="G180" s="198"/>
      <c r="H180" s="31">
        <f>H181</f>
        <v>0</v>
      </c>
      <c r="I180" s="37">
        <f>I181</f>
        <v>0</v>
      </c>
      <c r="J180" s="36" t="e">
        <f t="shared" si="8"/>
        <v>#DIV/0!</v>
      </c>
    </row>
    <row r="181" spans="1:10" hidden="1">
      <c r="A181" s="57"/>
      <c r="B181" s="11" t="s">
        <v>36</v>
      </c>
      <c r="C181" s="198">
        <v>991</v>
      </c>
      <c r="D181" s="10" t="s">
        <v>99</v>
      </c>
      <c r="E181" s="10" t="s">
        <v>81</v>
      </c>
      <c r="F181" s="24" t="s">
        <v>39</v>
      </c>
      <c r="G181" s="198">
        <v>244</v>
      </c>
      <c r="H181" s="31">
        <v>0</v>
      </c>
      <c r="I181" s="37">
        <v>0</v>
      </c>
      <c r="J181" s="36" t="e">
        <f t="shared" si="8"/>
        <v>#DIV/0!</v>
      </c>
    </row>
    <row r="182" spans="1:10">
      <c r="A182" s="57"/>
      <c r="B182" s="11" t="s">
        <v>38</v>
      </c>
      <c r="C182" s="198">
        <v>991</v>
      </c>
      <c r="D182" s="10" t="s">
        <v>99</v>
      </c>
      <c r="E182" s="10" t="s">
        <v>81</v>
      </c>
      <c r="F182" s="24" t="s">
        <v>39</v>
      </c>
      <c r="G182" s="198"/>
      <c r="H182" s="31">
        <f>H183</f>
        <v>16.587810000000001</v>
      </c>
      <c r="I182" s="31">
        <f>I183</f>
        <v>12.37585</v>
      </c>
      <c r="J182" s="36">
        <f t="shared" si="8"/>
        <v>74.608100767973582</v>
      </c>
    </row>
    <row r="183" spans="1:10">
      <c r="A183" s="57"/>
      <c r="B183" s="11" t="s">
        <v>47</v>
      </c>
      <c r="C183" s="198">
        <v>991</v>
      </c>
      <c r="D183" s="10" t="s">
        <v>99</v>
      </c>
      <c r="E183" s="10" t="s">
        <v>81</v>
      </c>
      <c r="F183" s="24" t="s">
        <v>39</v>
      </c>
      <c r="G183" s="198">
        <v>244</v>
      </c>
      <c r="H183" s="31">
        <v>16.587810000000001</v>
      </c>
      <c r="I183" s="37">
        <v>12.37585</v>
      </c>
      <c r="J183" s="36">
        <f t="shared" si="8"/>
        <v>74.608100767973582</v>
      </c>
    </row>
    <row r="184" spans="1:10" ht="51">
      <c r="A184" s="57"/>
      <c r="B184" s="28" t="s">
        <v>112</v>
      </c>
      <c r="C184" s="198">
        <v>991</v>
      </c>
      <c r="D184" s="10" t="s">
        <v>99</v>
      </c>
      <c r="E184" s="10" t="s">
        <v>81</v>
      </c>
      <c r="F184" s="24" t="s">
        <v>113</v>
      </c>
      <c r="G184" s="198"/>
      <c r="H184" s="31">
        <f>H185</f>
        <v>20</v>
      </c>
      <c r="I184" s="31">
        <f>I185</f>
        <v>0</v>
      </c>
      <c r="J184" s="36">
        <f t="shared" si="8"/>
        <v>0</v>
      </c>
    </row>
    <row r="185" spans="1:10">
      <c r="A185" s="57"/>
      <c r="B185" s="11" t="s">
        <v>36</v>
      </c>
      <c r="C185" s="198">
        <v>991</v>
      </c>
      <c r="D185" s="10" t="s">
        <v>99</v>
      </c>
      <c r="E185" s="10" t="s">
        <v>81</v>
      </c>
      <c r="F185" s="24" t="s">
        <v>113</v>
      </c>
      <c r="G185" s="198">
        <v>244</v>
      </c>
      <c r="H185" s="31">
        <v>20</v>
      </c>
      <c r="I185" s="37">
        <v>0</v>
      </c>
      <c r="J185" s="36">
        <f t="shared" si="8"/>
        <v>0</v>
      </c>
    </row>
    <row r="186" spans="1:10">
      <c r="A186" s="57"/>
      <c r="B186" s="7" t="s">
        <v>114</v>
      </c>
      <c r="C186" s="194">
        <v>991</v>
      </c>
      <c r="D186" s="199" t="s">
        <v>115</v>
      </c>
      <c r="E186" s="194"/>
      <c r="F186" s="22"/>
      <c r="G186" s="19"/>
      <c r="H186" s="52">
        <f>H187+H215</f>
        <v>654.12706000000003</v>
      </c>
      <c r="I186" s="209">
        <f>I187+I215</f>
        <v>176.74421000000001</v>
      </c>
      <c r="J186" s="208">
        <f t="shared" si="8"/>
        <v>27.019859108106616</v>
      </c>
    </row>
    <row r="187" spans="1:10">
      <c r="A187" s="57"/>
      <c r="B187" s="9" t="s">
        <v>116</v>
      </c>
      <c r="C187" s="188">
        <v>991</v>
      </c>
      <c r="D187" s="60" t="s">
        <v>115</v>
      </c>
      <c r="E187" s="60" t="s">
        <v>13</v>
      </c>
      <c r="F187" s="10"/>
      <c r="G187" s="10"/>
      <c r="H187" s="44">
        <f>H188</f>
        <v>458.71299999999997</v>
      </c>
      <c r="I187" s="44">
        <f>I188</f>
        <v>86.93629</v>
      </c>
      <c r="J187" s="36">
        <f t="shared" si="8"/>
        <v>18.952218489556653</v>
      </c>
    </row>
    <row r="188" spans="1:10">
      <c r="A188" s="57"/>
      <c r="B188" s="11" t="s">
        <v>16</v>
      </c>
      <c r="C188" s="10" t="s">
        <v>11</v>
      </c>
      <c r="D188" s="10" t="s">
        <v>115</v>
      </c>
      <c r="E188" s="10" t="s">
        <v>13</v>
      </c>
      <c r="F188" s="10" t="s">
        <v>17</v>
      </c>
      <c r="G188" s="10"/>
      <c r="H188" s="31">
        <f>H189</f>
        <v>458.71299999999997</v>
      </c>
      <c r="I188" s="31">
        <f>I189</f>
        <v>86.93629</v>
      </c>
      <c r="J188" s="36">
        <f t="shared" si="8"/>
        <v>18.952218489556653</v>
      </c>
    </row>
    <row r="189" spans="1:10">
      <c r="A189" s="57"/>
      <c r="B189" s="11" t="s">
        <v>18</v>
      </c>
      <c r="C189" s="10" t="s">
        <v>11</v>
      </c>
      <c r="D189" s="10" t="s">
        <v>115</v>
      </c>
      <c r="E189" s="10" t="s">
        <v>13</v>
      </c>
      <c r="F189" s="10" t="s">
        <v>19</v>
      </c>
      <c r="G189" s="10"/>
      <c r="H189" s="31">
        <f>H190+H197+H195</f>
        <v>458.71299999999997</v>
      </c>
      <c r="I189" s="31">
        <f>I190+I197+I195</f>
        <v>86.93629</v>
      </c>
      <c r="J189" s="36">
        <f t="shared" si="8"/>
        <v>18.952218489556653</v>
      </c>
    </row>
    <row r="190" spans="1:10" ht="14.25" customHeight="1">
      <c r="A190" s="57"/>
      <c r="B190" s="11" t="s">
        <v>70</v>
      </c>
      <c r="C190" s="10" t="s">
        <v>11</v>
      </c>
      <c r="D190" s="10" t="s">
        <v>115</v>
      </c>
      <c r="E190" s="10" t="s">
        <v>13</v>
      </c>
      <c r="F190" s="10" t="s">
        <v>71</v>
      </c>
      <c r="G190" s="10"/>
      <c r="H190" s="45">
        <f>H193+H194</f>
        <v>66.212999999999994</v>
      </c>
      <c r="I190" s="45">
        <f>I193+I194</f>
        <v>48.03</v>
      </c>
      <c r="J190" s="36">
        <f t="shared" si="8"/>
        <v>72.538625345475964</v>
      </c>
    </row>
    <row r="191" spans="1:10" ht="24.75" hidden="1" customHeight="1">
      <c r="A191" s="57"/>
      <c r="B191" s="11" t="s">
        <v>72</v>
      </c>
      <c r="C191" s="10" t="s">
        <v>11</v>
      </c>
      <c r="D191" s="10" t="s">
        <v>115</v>
      </c>
      <c r="E191" s="10" t="s">
        <v>13</v>
      </c>
      <c r="F191" s="10" t="s">
        <v>71</v>
      </c>
      <c r="G191" s="10" t="s">
        <v>30</v>
      </c>
      <c r="H191" s="45"/>
      <c r="I191" s="37"/>
      <c r="J191" s="36" t="e">
        <f t="shared" si="8"/>
        <v>#DIV/0!</v>
      </c>
    </row>
    <row r="192" spans="1:10" ht="38.25" hidden="1" customHeight="1">
      <c r="A192" s="57"/>
      <c r="B192" s="11" t="s">
        <v>73</v>
      </c>
      <c r="C192" s="10" t="s">
        <v>11</v>
      </c>
      <c r="D192" s="10" t="s">
        <v>115</v>
      </c>
      <c r="E192" s="10" t="s">
        <v>13</v>
      </c>
      <c r="F192" s="10" t="s">
        <v>71</v>
      </c>
      <c r="G192" s="10" t="s">
        <v>32</v>
      </c>
      <c r="H192" s="45"/>
      <c r="I192" s="37"/>
      <c r="J192" s="36" t="e">
        <f t="shared" si="8"/>
        <v>#DIV/0!</v>
      </c>
    </row>
    <row r="193" spans="1:10">
      <c r="A193" s="57"/>
      <c r="B193" s="11" t="s">
        <v>47</v>
      </c>
      <c r="C193" s="10" t="s">
        <v>11</v>
      </c>
      <c r="D193" s="10" t="s">
        <v>115</v>
      </c>
      <c r="E193" s="10" t="s">
        <v>13</v>
      </c>
      <c r="F193" s="10" t="s">
        <v>71</v>
      </c>
      <c r="G193" s="10" t="s">
        <v>37</v>
      </c>
      <c r="H193" s="45">
        <v>55.832999999999998</v>
      </c>
      <c r="I193" s="37">
        <v>42.476260000000003</v>
      </c>
      <c r="J193" s="36">
        <f t="shared" si="8"/>
        <v>76.077337775150895</v>
      </c>
    </row>
    <row r="194" spans="1:10">
      <c r="A194" s="57"/>
      <c r="B194" s="11" t="s">
        <v>148</v>
      </c>
      <c r="C194" s="10" t="s">
        <v>11</v>
      </c>
      <c r="D194" s="10" t="s">
        <v>115</v>
      </c>
      <c r="E194" s="10" t="s">
        <v>13</v>
      </c>
      <c r="F194" s="10" t="s">
        <v>71</v>
      </c>
      <c r="G194" s="10" t="s">
        <v>142</v>
      </c>
      <c r="H194" s="45">
        <v>10.38</v>
      </c>
      <c r="I194" s="37">
        <v>5.5537400000000003</v>
      </c>
      <c r="J194" s="36">
        <f>I194/H194*100</f>
        <v>53.504238921001921</v>
      </c>
    </row>
    <row r="195" spans="1:10" ht="38.25" hidden="1">
      <c r="A195" s="57"/>
      <c r="B195" s="11" t="s">
        <v>150</v>
      </c>
      <c r="C195" s="10" t="s">
        <v>11</v>
      </c>
      <c r="D195" s="10" t="s">
        <v>115</v>
      </c>
      <c r="E195" s="10" t="s">
        <v>13</v>
      </c>
      <c r="F195" s="14" t="s">
        <v>75</v>
      </c>
      <c r="G195" s="14"/>
      <c r="H195" s="45">
        <f>H196</f>
        <v>0</v>
      </c>
      <c r="I195" s="37">
        <f>I196</f>
        <v>0</v>
      </c>
      <c r="J195" s="36" t="e">
        <f>I195/H195*100</f>
        <v>#DIV/0!</v>
      </c>
    </row>
    <row r="196" spans="1:10" hidden="1">
      <c r="A196" s="57"/>
      <c r="B196" s="11" t="s">
        <v>36</v>
      </c>
      <c r="C196" s="10" t="s">
        <v>11</v>
      </c>
      <c r="D196" s="10" t="s">
        <v>115</v>
      </c>
      <c r="E196" s="10" t="s">
        <v>13</v>
      </c>
      <c r="F196" s="14" t="s">
        <v>75</v>
      </c>
      <c r="G196" s="14" t="s">
        <v>37</v>
      </c>
      <c r="H196" s="45">
        <v>0</v>
      </c>
      <c r="I196" s="37">
        <v>0</v>
      </c>
      <c r="J196" s="36" t="e">
        <f>I196/H196*100</f>
        <v>#DIV/0!</v>
      </c>
    </row>
    <row r="197" spans="1:10" ht="38.25">
      <c r="A197" s="57"/>
      <c r="B197" s="32" t="s">
        <v>117</v>
      </c>
      <c r="C197" s="187">
        <v>991</v>
      </c>
      <c r="D197" s="10" t="s">
        <v>115</v>
      </c>
      <c r="E197" s="10" t="s">
        <v>13</v>
      </c>
      <c r="F197" s="10" t="s">
        <v>118</v>
      </c>
      <c r="G197" s="10"/>
      <c r="H197" s="31">
        <f>H198</f>
        <v>392.5</v>
      </c>
      <c r="I197" s="31">
        <f>I198</f>
        <v>38.906289999999998</v>
      </c>
      <c r="J197" s="36">
        <f t="shared" si="8"/>
        <v>9.9124305732484075</v>
      </c>
    </row>
    <row r="198" spans="1:10">
      <c r="A198" s="57"/>
      <c r="B198" s="11" t="s">
        <v>52</v>
      </c>
      <c r="C198" s="187">
        <v>991</v>
      </c>
      <c r="D198" s="10" t="s">
        <v>115</v>
      </c>
      <c r="E198" s="10" t="s">
        <v>13</v>
      </c>
      <c r="F198" s="10" t="s">
        <v>118</v>
      </c>
      <c r="G198" s="10" t="s">
        <v>53</v>
      </c>
      <c r="H198" s="31">
        <v>392.5</v>
      </c>
      <c r="I198" s="37">
        <v>38.906289999999998</v>
      </c>
      <c r="J198" s="36">
        <f t="shared" si="8"/>
        <v>9.9124305732484075</v>
      </c>
    </row>
    <row r="199" spans="1:10" ht="33" hidden="1" customHeight="1">
      <c r="A199" s="57"/>
      <c r="B199" s="11" t="s">
        <v>119</v>
      </c>
      <c r="C199" s="187">
        <v>991</v>
      </c>
      <c r="D199" s="10" t="s">
        <v>115</v>
      </c>
      <c r="E199" s="10" t="s">
        <v>13</v>
      </c>
      <c r="F199" s="10" t="s">
        <v>120</v>
      </c>
      <c r="G199" s="10"/>
      <c r="H199" s="31"/>
      <c r="I199" s="37"/>
      <c r="J199" s="36" t="e">
        <f t="shared" si="8"/>
        <v>#DIV/0!</v>
      </c>
    </row>
    <row r="200" spans="1:10" hidden="1">
      <c r="A200" s="57"/>
      <c r="B200" s="11" t="s">
        <v>52</v>
      </c>
      <c r="C200" s="187">
        <v>991</v>
      </c>
      <c r="D200" s="10" t="s">
        <v>115</v>
      </c>
      <c r="E200" s="10" t="s">
        <v>13</v>
      </c>
      <c r="F200" s="10" t="s">
        <v>120</v>
      </c>
      <c r="G200" s="10" t="s">
        <v>53</v>
      </c>
      <c r="H200" s="31"/>
      <c r="I200" s="37"/>
      <c r="J200" s="36" t="e">
        <f t="shared" si="8"/>
        <v>#DIV/0!</v>
      </c>
    </row>
    <row r="201" spans="1:10" ht="51" hidden="1">
      <c r="A201" s="57"/>
      <c r="B201" s="11" t="s">
        <v>121</v>
      </c>
      <c r="C201" s="187">
        <v>991</v>
      </c>
      <c r="D201" s="10" t="s">
        <v>115</v>
      </c>
      <c r="E201" s="10" t="s">
        <v>13</v>
      </c>
      <c r="F201" s="10" t="s">
        <v>122</v>
      </c>
      <c r="G201" s="10"/>
      <c r="H201" s="31"/>
      <c r="I201" s="37"/>
      <c r="J201" s="36" t="e">
        <f t="shared" si="8"/>
        <v>#DIV/0!</v>
      </c>
    </row>
    <row r="202" spans="1:10" hidden="1">
      <c r="A202" s="57"/>
      <c r="B202" s="11" t="s">
        <v>52</v>
      </c>
      <c r="C202" s="187">
        <v>991</v>
      </c>
      <c r="D202" s="10" t="s">
        <v>115</v>
      </c>
      <c r="E202" s="10" t="s">
        <v>13</v>
      </c>
      <c r="F202" s="10" t="s">
        <v>122</v>
      </c>
      <c r="G202" s="10" t="s">
        <v>53</v>
      </c>
      <c r="H202" s="31"/>
      <c r="I202" s="37"/>
      <c r="J202" s="36" t="e">
        <f t="shared" si="8"/>
        <v>#DIV/0!</v>
      </c>
    </row>
    <row r="203" spans="1:10" hidden="1">
      <c r="A203" s="57"/>
      <c r="B203" s="7" t="s">
        <v>123</v>
      </c>
      <c r="C203" s="19">
        <v>991</v>
      </c>
      <c r="D203" s="22" t="s">
        <v>88</v>
      </c>
      <c r="E203" s="19"/>
      <c r="F203" s="22"/>
      <c r="G203" s="19"/>
      <c r="H203" s="51">
        <f>H204</f>
        <v>0</v>
      </c>
      <c r="I203" s="37"/>
      <c r="J203" s="36" t="e">
        <f t="shared" si="8"/>
        <v>#DIV/0!</v>
      </c>
    </row>
    <row r="204" spans="1:10" hidden="1">
      <c r="A204" s="57"/>
      <c r="B204" s="9" t="s">
        <v>124</v>
      </c>
      <c r="C204" s="187">
        <v>991</v>
      </c>
      <c r="D204" s="10" t="s">
        <v>88</v>
      </c>
      <c r="E204" s="10" t="s">
        <v>13</v>
      </c>
      <c r="F204" s="10"/>
      <c r="G204" s="10"/>
      <c r="H204" s="31">
        <f>H205</f>
        <v>0</v>
      </c>
      <c r="I204" s="37"/>
      <c r="J204" s="36" t="e">
        <f t="shared" si="8"/>
        <v>#DIV/0!</v>
      </c>
    </row>
    <row r="205" spans="1:10" hidden="1">
      <c r="A205" s="57"/>
      <c r="B205" s="11" t="s">
        <v>16</v>
      </c>
      <c r="C205" s="10" t="s">
        <v>11</v>
      </c>
      <c r="D205" s="10" t="s">
        <v>88</v>
      </c>
      <c r="E205" s="10" t="s">
        <v>13</v>
      </c>
      <c r="F205" s="10" t="s">
        <v>17</v>
      </c>
      <c r="G205" s="10"/>
      <c r="H205" s="31">
        <f>H206</f>
        <v>0</v>
      </c>
      <c r="I205" s="37"/>
      <c r="J205" s="36" t="e">
        <f t="shared" si="8"/>
        <v>#DIV/0!</v>
      </c>
    </row>
    <row r="206" spans="1:10" hidden="1">
      <c r="A206" s="57"/>
      <c r="B206" s="11" t="s">
        <v>18</v>
      </c>
      <c r="C206" s="10" t="s">
        <v>11</v>
      </c>
      <c r="D206" s="10" t="s">
        <v>88</v>
      </c>
      <c r="E206" s="10" t="s">
        <v>13</v>
      </c>
      <c r="F206" s="10" t="s">
        <v>19</v>
      </c>
      <c r="G206" s="10"/>
      <c r="H206" s="31">
        <f>H207</f>
        <v>0</v>
      </c>
      <c r="I206" s="37"/>
      <c r="J206" s="36" t="e">
        <f t="shared" si="8"/>
        <v>#DIV/0!</v>
      </c>
    </row>
    <row r="207" spans="1:10" hidden="1">
      <c r="A207" s="57"/>
      <c r="B207" s="33" t="s">
        <v>125</v>
      </c>
      <c r="C207" s="187">
        <v>991</v>
      </c>
      <c r="D207" s="10" t="s">
        <v>88</v>
      </c>
      <c r="E207" s="10" t="s">
        <v>13</v>
      </c>
      <c r="F207" s="10" t="s">
        <v>126</v>
      </c>
      <c r="G207" s="10"/>
      <c r="H207" s="31">
        <f>H208</f>
        <v>0</v>
      </c>
      <c r="I207" s="37"/>
      <c r="J207" s="36" t="e">
        <f t="shared" si="8"/>
        <v>#DIV/0!</v>
      </c>
    </row>
    <row r="208" spans="1:10" ht="19.5" hidden="1" customHeight="1">
      <c r="A208" s="57"/>
      <c r="B208" s="11" t="s">
        <v>127</v>
      </c>
      <c r="C208" s="187">
        <v>990</v>
      </c>
      <c r="D208" s="10" t="s">
        <v>88</v>
      </c>
      <c r="E208" s="10" t="s">
        <v>13</v>
      </c>
      <c r="F208" s="10" t="s">
        <v>126</v>
      </c>
      <c r="G208" s="10" t="s">
        <v>128</v>
      </c>
      <c r="H208" s="31"/>
      <c r="I208" s="37"/>
      <c r="J208" s="36" t="e">
        <f t="shared" ref="J208:J241" si="9">I208/H208*100</f>
        <v>#DIV/0!</v>
      </c>
    </row>
    <row r="209" spans="1:10" hidden="1">
      <c r="A209" s="57"/>
      <c r="B209" s="7" t="s">
        <v>129</v>
      </c>
      <c r="C209" s="19">
        <v>991</v>
      </c>
      <c r="D209" s="22" t="s">
        <v>65</v>
      </c>
      <c r="E209" s="19"/>
      <c r="F209" s="22"/>
      <c r="G209" s="19"/>
      <c r="H209" s="51">
        <f>H210</f>
        <v>0</v>
      </c>
      <c r="I209" s="37"/>
      <c r="J209" s="36" t="e">
        <f t="shared" si="9"/>
        <v>#DIV/0!</v>
      </c>
    </row>
    <row r="210" spans="1:10" hidden="1">
      <c r="A210" s="57"/>
      <c r="B210" s="9" t="s">
        <v>130</v>
      </c>
      <c r="C210" s="187">
        <v>991</v>
      </c>
      <c r="D210" s="10" t="s">
        <v>65</v>
      </c>
      <c r="E210" s="10" t="s">
        <v>15</v>
      </c>
      <c r="F210" s="10"/>
      <c r="G210" s="10"/>
      <c r="H210" s="31">
        <f>H211</f>
        <v>0</v>
      </c>
      <c r="I210" s="37"/>
      <c r="J210" s="36" t="e">
        <f t="shared" si="9"/>
        <v>#DIV/0!</v>
      </c>
    </row>
    <row r="211" spans="1:10" ht="54" hidden="1" customHeight="1">
      <c r="A211" s="57"/>
      <c r="B211" s="34" t="s">
        <v>74</v>
      </c>
      <c r="C211" s="14" t="s">
        <v>11</v>
      </c>
      <c r="D211" s="10" t="s">
        <v>65</v>
      </c>
      <c r="E211" s="10" t="s">
        <v>15</v>
      </c>
      <c r="F211" s="14" t="s">
        <v>75</v>
      </c>
      <c r="G211" s="14"/>
      <c r="H211" s="31">
        <f>H212</f>
        <v>0</v>
      </c>
      <c r="I211" s="37"/>
      <c r="J211" s="36" t="e">
        <f t="shared" si="9"/>
        <v>#DIV/0!</v>
      </c>
    </row>
    <row r="212" spans="1:10" ht="22.5" hidden="1" customHeight="1">
      <c r="A212" s="57"/>
      <c r="B212" s="11" t="s">
        <v>42</v>
      </c>
      <c r="C212" s="14" t="s">
        <v>11</v>
      </c>
      <c r="D212" s="10" t="s">
        <v>65</v>
      </c>
      <c r="E212" s="10" t="s">
        <v>15</v>
      </c>
      <c r="F212" s="14" t="s">
        <v>75</v>
      </c>
      <c r="G212" s="14" t="s">
        <v>37</v>
      </c>
      <c r="H212" s="31"/>
      <c r="I212" s="37"/>
      <c r="J212" s="36" t="e">
        <f t="shared" si="9"/>
        <v>#DIV/0!</v>
      </c>
    </row>
    <row r="213" spans="1:10" ht="22.5" hidden="1" customHeight="1">
      <c r="A213" s="57"/>
      <c r="B213" s="11" t="s">
        <v>70</v>
      </c>
      <c r="C213" s="14" t="s">
        <v>11</v>
      </c>
      <c r="D213" s="10" t="s">
        <v>115</v>
      </c>
      <c r="E213" s="10" t="s">
        <v>13</v>
      </c>
      <c r="F213" s="14" t="s">
        <v>71</v>
      </c>
      <c r="G213" s="14"/>
      <c r="H213" s="31">
        <f>H214</f>
        <v>0</v>
      </c>
      <c r="I213" s="37"/>
      <c r="J213" s="36" t="e">
        <f t="shared" si="9"/>
        <v>#DIV/0!</v>
      </c>
    </row>
    <row r="214" spans="1:10" ht="22.5" hidden="1" customHeight="1">
      <c r="A214" s="57"/>
      <c r="B214" s="11" t="s">
        <v>47</v>
      </c>
      <c r="C214" s="14" t="s">
        <v>11</v>
      </c>
      <c r="D214" s="10" t="s">
        <v>115</v>
      </c>
      <c r="E214" s="10" t="s">
        <v>13</v>
      </c>
      <c r="F214" s="14" t="s">
        <v>71</v>
      </c>
      <c r="G214" s="14" t="s">
        <v>37</v>
      </c>
      <c r="H214" s="31"/>
      <c r="I214" s="37"/>
      <c r="J214" s="36" t="e">
        <f t="shared" si="9"/>
        <v>#DIV/0!</v>
      </c>
    </row>
    <row r="215" spans="1:10" s="13" customFormat="1">
      <c r="A215" s="58"/>
      <c r="B215" s="9" t="s">
        <v>131</v>
      </c>
      <c r="C215" s="188">
        <v>991</v>
      </c>
      <c r="D215" s="60" t="s">
        <v>115</v>
      </c>
      <c r="E215" s="60" t="s">
        <v>28</v>
      </c>
      <c r="F215" s="60"/>
      <c r="G215" s="60"/>
      <c r="H215" s="44">
        <f>H216</f>
        <v>195.41406000000001</v>
      </c>
      <c r="I215" s="44">
        <f>I216</f>
        <v>89.807919999999996</v>
      </c>
      <c r="J215" s="36">
        <f t="shared" si="9"/>
        <v>45.957757594310252</v>
      </c>
    </row>
    <row r="216" spans="1:10">
      <c r="A216" s="57"/>
      <c r="B216" s="11" t="s">
        <v>16</v>
      </c>
      <c r="C216" s="10" t="s">
        <v>11</v>
      </c>
      <c r="D216" s="10" t="s">
        <v>115</v>
      </c>
      <c r="E216" s="10" t="s">
        <v>28</v>
      </c>
      <c r="F216" s="10" t="s">
        <v>17</v>
      </c>
      <c r="G216" s="10"/>
      <c r="H216" s="31">
        <f>H217</f>
        <v>195.41406000000001</v>
      </c>
      <c r="I216" s="31">
        <f>I217</f>
        <v>89.807919999999996</v>
      </c>
      <c r="J216" s="36">
        <f t="shared" si="9"/>
        <v>45.957757594310252</v>
      </c>
    </row>
    <row r="217" spans="1:10">
      <c r="A217" s="57"/>
      <c r="B217" s="11" t="s">
        <v>18</v>
      </c>
      <c r="C217" s="10" t="s">
        <v>11</v>
      </c>
      <c r="D217" s="10" t="s">
        <v>115</v>
      </c>
      <c r="E217" s="10" t="s">
        <v>28</v>
      </c>
      <c r="F217" s="10" t="s">
        <v>19</v>
      </c>
      <c r="G217" s="10"/>
      <c r="H217" s="31">
        <f>H218+H221</f>
        <v>195.41406000000001</v>
      </c>
      <c r="I217" s="31">
        <f>I218+I221</f>
        <v>89.807919999999996</v>
      </c>
      <c r="J217" s="36">
        <f t="shared" si="9"/>
        <v>45.957757594310252</v>
      </c>
    </row>
    <row r="218" spans="1:10" ht="15" hidden="1" customHeight="1">
      <c r="A218" s="57"/>
      <c r="B218" s="11" t="s">
        <v>70</v>
      </c>
      <c r="C218" s="10" t="s">
        <v>11</v>
      </c>
      <c r="D218" s="10" t="s">
        <v>115</v>
      </c>
      <c r="E218" s="10" t="s">
        <v>28</v>
      </c>
      <c r="F218" s="10" t="s">
        <v>71</v>
      </c>
      <c r="G218" s="10"/>
      <c r="H218" s="45">
        <f>H219+H220</f>
        <v>0</v>
      </c>
      <c r="I218" s="45">
        <f>I219+I220</f>
        <v>0</v>
      </c>
      <c r="J218" s="36" t="e">
        <f t="shared" si="9"/>
        <v>#DIV/0!</v>
      </c>
    </row>
    <row r="219" spans="1:10" ht="24.75" hidden="1" customHeight="1">
      <c r="A219" s="57"/>
      <c r="B219" s="11" t="s">
        <v>72</v>
      </c>
      <c r="C219" s="10" t="s">
        <v>11</v>
      </c>
      <c r="D219" s="10" t="s">
        <v>115</v>
      </c>
      <c r="E219" s="10" t="s">
        <v>28</v>
      </c>
      <c r="F219" s="10" t="s">
        <v>71</v>
      </c>
      <c r="G219" s="10" t="s">
        <v>30</v>
      </c>
      <c r="H219" s="45"/>
      <c r="I219" s="45"/>
      <c r="J219" s="36" t="e">
        <f t="shared" si="9"/>
        <v>#DIV/0!</v>
      </c>
    </row>
    <row r="220" spans="1:10" ht="38.25" hidden="1" customHeight="1">
      <c r="A220" s="57"/>
      <c r="B220" s="11" t="s">
        <v>73</v>
      </c>
      <c r="C220" s="10" t="s">
        <v>11</v>
      </c>
      <c r="D220" s="10" t="s">
        <v>115</v>
      </c>
      <c r="E220" s="10" t="s">
        <v>28</v>
      </c>
      <c r="F220" s="10" t="s">
        <v>71</v>
      </c>
      <c r="G220" s="10" t="s">
        <v>32</v>
      </c>
      <c r="H220" s="45"/>
      <c r="I220" s="45"/>
      <c r="J220" s="36" t="e">
        <f t="shared" si="9"/>
        <v>#DIV/0!</v>
      </c>
    </row>
    <row r="221" spans="1:10" ht="18.75" customHeight="1">
      <c r="A221" s="57"/>
      <c r="B221" s="11" t="s">
        <v>70</v>
      </c>
      <c r="C221" s="10" t="s">
        <v>11</v>
      </c>
      <c r="D221" s="10" t="s">
        <v>115</v>
      </c>
      <c r="E221" s="10" t="s">
        <v>28</v>
      </c>
      <c r="F221" s="10" t="s">
        <v>21</v>
      </c>
      <c r="G221" s="10"/>
      <c r="H221" s="45">
        <f>H222+H223</f>
        <v>195.41406000000001</v>
      </c>
      <c r="I221" s="45">
        <f>I222+I223</f>
        <v>89.807919999999996</v>
      </c>
      <c r="J221" s="36">
        <f t="shared" si="9"/>
        <v>45.957757594310252</v>
      </c>
    </row>
    <row r="222" spans="1:10" ht="15.75" customHeight="1">
      <c r="A222" s="57"/>
      <c r="B222" s="11" t="s">
        <v>29</v>
      </c>
      <c r="C222" s="10" t="s">
        <v>11</v>
      </c>
      <c r="D222" s="10" t="s">
        <v>115</v>
      </c>
      <c r="E222" s="10" t="s">
        <v>28</v>
      </c>
      <c r="F222" s="10" t="s">
        <v>71</v>
      </c>
      <c r="G222" s="10" t="s">
        <v>30</v>
      </c>
      <c r="H222" s="45">
        <v>150.08760000000001</v>
      </c>
      <c r="I222" s="37">
        <v>69.064390000000003</v>
      </c>
      <c r="J222" s="36">
        <f t="shared" si="9"/>
        <v>46.016053291544409</v>
      </c>
    </row>
    <row r="223" spans="1:10" ht="38.25" customHeight="1">
      <c r="A223" s="57"/>
      <c r="B223" s="11" t="s">
        <v>73</v>
      </c>
      <c r="C223" s="10" t="s">
        <v>11</v>
      </c>
      <c r="D223" s="10" t="s">
        <v>115</v>
      </c>
      <c r="E223" s="10" t="s">
        <v>28</v>
      </c>
      <c r="F223" s="10" t="s">
        <v>71</v>
      </c>
      <c r="G223" s="10" t="s">
        <v>32</v>
      </c>
      <c r="H223" s="45">
        <v>45.326459999999997</v>
      </c>
      <c r="I223" s="37">
        <v>20.74353</v>
      </c>
      <c r="J223" s="36">
        <f t="shared" si="9"/>
        <v>45.764725504705197</v>
      </c>
    </row>
    <row r="224" spans="1:10" s="13" customFormat="1" ht="22.5" customHeight="1">
      <c r="A224" s="58"/>
      <c r="B224" s="210" t="s">
        <v>129</v>
      </c>
      <c r="C224" s="211" t="s">
        <v>11</v>
      </c>
      <c r="D224" s="211" t="s">
        <v>65</v>
      </c>
      <c r="E224" s="211" t="s">
        <v>132</v>
      </c>
      <c r="F224" s="211"/>
      <c r="G224" s="211"/>
      <c r="H224" s="207">
        <f t="shared" ref="H224:I228" si="10">H225</f>
        <v>10</v>
      </c>
      <c r="I224" s="207">
        <f t="shared" si="10"/>
        <v>0</v>
      </c>
      <c r="J224" s="208">
        <f t="shared" si="9"/>
        <v>0</v>
      </c>
    </row>
    <row r="225" spans="1:10" ht="22.5" customHeight="1">
      <c r="A225" s="57"/>
      <c r="B225" s="11" t="s">
        <v>130</v>
      </c>
      <c r="C225" s="14" t="s">
        <v>11</v>
      </c>
      <c r="D225" s="10" t="s">
        <v>65</v>
      </c>
      <c r="E225" s="10" t="s">
        <v>15</v>
      </c>
      <c r="F225" s="14"/>
      <c r="G225" s="14"/>
      <c r="H225" s="31">
        <f t="shared" si="10"/>
        <v>10</v>
      </c>
      <c r="I225" s="31">
        <f t="shared" si="10"/>
        <v>0</v>
      </c>
      <c r="J225" s="36">
        <f t="shared" si="9"/>
        <v>0</v>
      </c>
    </row>
    <row r="226" spans="1:10" ht="22.5" customHeight="1">
      <c r="A226" s="57"/>
      <c r="B226" s="11" t="s">
        <v>16</v>
      </c>
      <c r="C226" s="14" t="s">
        <v>11</v>
      </c>
      <c r="D226" s="10" t="s">
        <v>65</v>
      </c>
      <c r="E226" s="10" t="s">
        <v>15</v>
      </c>
      <c r="F226" s="14" t="s">
        <v>17</v>
      </c>
      <c r="G226" s="14"/>
      <c r="H226" s="31">
        <f t="shared" si="10"/>
        <v>10</v>
      </c>
      <c r="I226" s="31">
        <f t="shared" si="10"/>
        <v>0</v>
      </c>
      <c r="J226" s="36">
        <f t="shared" si="9"/>
        <v>0</v>
      </c>
    </row>
    <row r="227" spans="1:10" ht="22.5" customHeight="1">
      <c r="A227" s="57"/>
      <c r="B227" s="11" t="s">
        <v>18</v>
      </c>
      <c r="C227" s="14" t="s">
        <v>11</v>
      </c>
      <c r="D227" s="10" t="s">
        <v>65</v>
      </c>
      <c r="E227" s="10" t="s">
        <v>15</v>
      </c>
      <c r="F227" s="14" t="s">
        <v>19</v>
      </c>
      <c r="G227" s="14"/>
      <c r="H227" s="31">
        <f t="shared" si="10"/>
        <v>10</v>
      </c>
      <c r="I227" s="31">
        <f t="shared" si="10"/>
        <v>0</v>
      </c>
      <c r="J227" s="36">
        <f t="shared" si="9"/>
        <v>0</v>
      </c>
    </row>
    <row r="228" spans="1:10" ht="29.25" customHeight="1">
      <c r="A228" s="57"/>
      <c r="B228" s="11" t="s">
        <v>102</v>
      </c>
      <c r="C228" s="14" t="s">
        <v>11</v>
      </c>
      <c r="D228" s="10" t="s">
        <v>65</v>
      </c>
      <c r="E228" s="10" t="s">
        <v>15</v>
      </c>
      <c r="F228" s="14" t="s">
        <v>75</v>
      </c>
      <c r="G228" s="14"/>
      <c r="H228" s="31">
        <f t="shared" si="10"/>
        <v>10</v>
      </c>
      <c r="I228" s="31">
        <f t="shared" si="10"/>
        <v>0</v>
      </c>
      <c r="J228" s="36">
        <f t="shared" si="9"/>
        <v>0</v>
      </c>
    </row>
    <row r="229" spans="1:10" ht="27" customHeight="1">
      <c r="A229" s="57"/>
      <c r="B229" s="11" t="s">
        <v>133</v>
      </c>
      <c r="C229" s="14" t="s">
        <v>11</v>
      </c>
      <c r="D229" s="10" t="s">
        <v>65</v>
      </c>
      <c r="E229" s="10" t="s">
        <v>15</v>
      </c>
      <c r="F229" s="14" t="s">
        <v>75</v>
      </c>
      <c r="G229" s="14" t="s">
        <v>37</v>
      </c>
      <c r="H229" s="31">
        <v>10</v>
      </c>
      <c r="I229" s="37">
        <v>0</v>
      </c>
      <c r="J229" s="36">
        <f t="shared" si="9"/>
        <v>0</v>
      </c>
    </row>
    <row r="230" spans="1:10" hidden="1">
      <c r="A230" s="59"/>
      <c r="B230" s="19" t="s">
        <v>124</v>
      </c>
      <c r="C230" s="19">
        <v>991</v>
      </c>
      <c r="D230" s="19" t="s">
        <v>88</v>
      </c>
      <c r="E230" s="19" t="s">
        <v>13</v>
      </c>
      <c r="F230" s="19"/>
      <c r="G230" s="19"/>
      <c r="H230" s="51">
        <f>H231</f>
        <v>0</v>
      </c>
      <c r="I230" s="37"/>
      <c r="J230" s="36" t="e">
        <f t="shared" si="9"/>
        <v>#DIV/0!</v>
      </c>
    </row>
    <row r="231" spans="1:10" hidden="1">
      <c r="A231" s="59"/>
      <c r="B231" s="11" t="s">
        <v>16</v>
      </c>
      <c r="C231" s="10" t="s">
        <v>11</v>
      </c>
      <c r="D231" s="10" t="s">
        <v>88</v>
      </c>
      <c r="E231" s="10" t="s">
        <v>13</v>
      </c>
      <c r="F231" s="10" t="s">
        <v>17</v>
      </c>
      <c r="G231" s="10"/>
      <c r="H231" s="31">
        <f>H232</f>
        <v>0</v>
      </c>
      <c r="I231" s="37"/>
      <c r="J231" s="36" t="e">
        <f t="shared" si="9"/>
        <v>#DIV/0!</v>
      </c>
    </row>
    <row r="232" spans="1:10" hidden="1">
      <c r="A232" s="59"/>
      <c r="B232" s="11" t="s">
        <v>18</v>
      </c>
      <c r="C232" s="10" t="s">
        <v>11</v>
      </c>
      <c r="D232" s="10" t="s">
        <v>88</v>
      </c>
      <c r="E232" s="10" t="s">
        <v>13</v>
      </c>
      <c r="F232" s="10" t="s">
        <v>19</v>
      </c>
      <c r="G232" s="10"/>
      <c r="H232" s="31">
        <f>H233</f>
        <v>0</v>
      </c>
      <c r="I232" s="37"/>
      <c r="J232" s="36" t="e">
        <f t="shared" si="9"/>
        <v>#DIV/0!</v>
      </c>
    </row>
    <row r="233" spans="1:10" hidden="1">
      <c r="A233" s="59"/>
      <c r="B233" s="33" t="s">
        <v>125</v>
      </c>
      <c r="C233" s="187">
        <v>991</v>
      </c>
      <c r="D233" s="10" t="s">
        <v>88</v>
      </c>
      <c r="E233" s="10" t="s">
        <v>13</v>
      </c>
      <c r="F233" s="10" t="s">
        <v>126</v>
      </c>
      <c r="G233" s="10"/>
      <c r="H233" s="31">
        <f>H234</f>
        <v>0</v>
      </c>
      <c r="I233" s="37"/>
      <c r="J233" s="36" t="e">
        <f t="shared" si="9"/>
        <v>#DIV/0!</v>
      </c>
    </row>
    <row r="234" spans="1:10" ht="41.25" hidden="1" customHeight="1">
      <c r="A234" s="59"/>
      <c r="B234" s="11" t="s">
        <v>134</v>
      </c>
      <c r="C234" s="187">
        <v>990</v>
      </c>
      <c r="D234" s="10" t="s">
        <v>88</v>
      </c>
      <c r="E234" s="10" t="s">
        <v>13</v>
      </c>
      <c r="F234" s="10" t="s">
        <v>126</v>
      </c>
      <c r="G234" s="10" t="s">
        <v>135</v>
      </c>
      <c r="H234" s="31"/>
      <c r="I234" s="37"/>
      <c r="J234" s="36" t="e">
        <f t="shared" si="9"/>
        <v>#DIV/0!</v>
      </c>
    </row>
    <row r="235" spans="1:10" ht="17.25" hidden="1" customHeight="1">
      <c r="A235" s="59"/>
      <c r="B235" s="7" t="s">
        <v>129</v>
      </c>
      <c r="C235" s="194">
        <v>991</v>
      </c>
      <c r="D235" s="199" t="s">
        <v>65</v>
      </c>
      <c r="E235" s="194"/>
      <c r="F235" s="22"/>
      <c r="G235" s="19"/>
      <c r="H235" s="52">
        <f>H236+H264</f>
        <v>0</v>
      </c>
      <c r="I235" s="52">
        <f>I236+I264</f>
        <v>0</v>
      </c>
      <c r="J235" s="36" t="e">
        <f t="shared" si="9"/>
        <v>#DIV/0!</v>
      </c>
    </row>
    <row r="236" spans="1:10" ht="15" hidden="1" customHeight="1">
      <c r="A236" s="59"/>
      <c r="B236" s="9" t="s">
        <v>130</v>
      </c>
      <c r="C236" s="188">
        <v>991</v>
      </c>
      <c r="D236" s="60" t="s">
        <v>65</v>
      </c>
      <c r="E236" s="60" t="s">
        <v>15</v>
      </c>
      <c r="F236" s="10"/>
      <c r="G236" s="10"/>
      <c r="H236" s="44">
        <f>H237</f>
        <v>0</v>
      </c>
      <c r="I236" s="44">
        <f>I237</f>
        <v>0</v>
      </c>
      <c r="J236" s="36" t="e">
        <f t="shared" si="9"/>
        <v>#DIV/0!</v>
      </c>
    </row>
    <row r="237" spans="1:10" ht="14.25" hidden="1" customHeight="1">
      <c r="A237" s="59"/>
      <c r="B237" s="11" t="s">
        <v>16</v>
      </c>
      <c r="C237" s="10" t="s">
        <v>11</v>
      </c>
      <c r="D237" s="10" t="s">
        <v>65</v>
      </c>
      <c r="E237" s="10" t="s">
        <v>15</v>
      </c>
      <c r="F237" s="10" t="s">
        <v>17</v>
      </c>
      <c r="G237" s="10"/>
      <c r="H237" s="31">
        <f>H238</f>
        <v>0</v>
      </c>
      <c r="I237" s="31">
        <f>I238</f>
        <v>0</v>
      </c>
      <c r="J237" s="36" t="e">
        <f t="shared" si="9"/>
        <v>#DIV/0!</v>
      </c>
    </row>
    <row r="238" spans="1:10" ht="17.25" hidden="1" customHeight="1">
      <c r="A238" s="59"/>
      <c r="B238" s="11" t="s">
        <v>18</v>
      </c>
      <c r="C238" s="10" t="s">
        <v>11</v>
      </c>
      <c r="D238" s="10" t="s">
        <v>65</v>
      </c>
      <c r="E238" s="10" t="s">
        <v>15</v>
      </c>
      <c r="F238" s="10" t="s">
        <v>19</v>
      </c>
      <c r="G238" s="10"/>
      <c r="H238" s="31">
        <f>H239+H244+H260+H262</f>
        <v>0</v>
      </c>
      <c r="I238" s="31">
        <f>I239+I244+I260+I262</f>
        <v>0</v>
      </c>
      <c r="J238" s="36" t="e">
        <f t="shared" si="9"/>
        <v>#DIV/0!</v>
      </c>
    </row>
    <row r="239" spans="1:10" ht="43.5" hidden="1" customHeight="1">
      <c r="A239" s="59"/>
      <c r="B239" s="11" t="s">
        <v>150</v>
      </c>
      <c r="C239" s="14" t="s">
        <v>11</v>
      </c>
      <c r="D239" s="10" t="s">
        <v>65</v>
      </c>
      <c r="E239" s="10" t="s">
        <v>15</v>
      </c>
      <c r="F239" s="14" t="s">
        <v>75</v>
      </c>
      <c r="G239" s="14"/>
      <c r="H239" s="31">
        <f>H240</f>
        <v>0</v>
      </c>
      <c r="I239" s="31">
        <f>I240</f>
        <v>0</v>
      </c>
      <c r="J239" s="36" t="e">
        <f t="shared" ref="J239:J240" si="11">I239/H239*100</f>
        <v>#DIV/0!</v>
      </c>
    </row>
    <row r="240" spans="1:10" ht="19.5" hidden="1" customHeight="1">
      <c r="A240" s="59"/>
      <c r="B240" s="11" t="s">
        <v>36</v>
      </c>
      <c r="C240" s="14" t="s">
        <v>11</v>
      </c>
      <c r="D240" s="10" t="s">
        <v>65</v>
      </c>
      <c r="E240" s="10" t="s">
        <v>15</v>
      </c>
      <c r="F240" s="14" t="s">
        <v>75</v>
      </c>
      <c r="G240" s="14" t="s">
        <v>37</v>
      </c>
      <c r="H240" s="31">
        <v>0</v>
      </c>
      <c r="I240" s="37">
        <v>0</v>
      </c>
      <c r="J240" s="36" t="e">
        <f t="shared" si="11"/>
        <v>#DIV/0!</v>
      </c>
    </row>
    <row r="241" spans="1:10" ht="16.5" customHeight="1">
      <c r="A241" s="231" t="s">
        <v>136</v>
      </c>
      <c r="B241" s="232"/>
      <c r="C241" s="147"/>
      <c r="D241" s="147"/>
      <c r="E241" s="147"/>
      <c r="F241" s="147"/>
      <c r="G241" s="147"/>
      <c r="H241" s="43">
        <f>H235+H186+H141+H108+H98+H11+H136+H224</f>
        <v>4269.8461800000005</v>
      </c>
      <c r="I241" s="43">
        <f>I235+I186+I141+I108+I98+I11+I136+I224</f>
        <v>1915.2489</v>
      </c>
      <c r="J241" s="36">
        <f t="shared" si="9"/>
        <v>44.855220053852143</v>
      </c>
    </row>
  </sheetData>
  <mergeCells count="14">
    <mergeCell ref="A3:J3"/>
    <mergeCell ref="A10:A144"/>
    <mergeCell ref="A241:B241"/>
    <mergeCell ref="I8:I9"/>
    <mergeCell ref="J8:J9"/>
    <mergeCell ref="A5:J6"/>
    <mergeCell ref="A8:A9"/>
    <mergeCell ref="B8:B9"/>
    <mergeCell ref="C8:C9"/>
    <mergeCell ref="D8:D9"/>
    <mergeCell ref="E8:E9"/>
    <mergeCell ref="F8:F9"/>
    <mergeCell ref="G8:G9"/>
    <mergeCell ref="H8:H9"/>
  </mergeCells>
  <pageMargins left="0.70866141732283472" right="0.70866141732283472" top="0.27559055118110237" bottom="0.27559055118110237" header="0.15748031496062992" footer="0.31496062992125984"/>
  <pageSetup paperSize="9" scale="68" fitToHeight="2" orientation="portrait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tabSelected="1" zoomScale="130" zoomScaleNormal="130" workbookViewId="0">
      <selection activeCell="E12" sqref="E12"/>
    </sheetView>
  </sheetViews>
  <sheetFormatPr defaultColWidth="9.140625" defaultRowHeight="12.75"/>
  <cols>
    <col min="1" max="1" width="29.28515625" style="136" customWidth="1"/>
    <col min="2" max="2" width="18.7109375" style="136" customWidth="1"/>
    <col min="3" max="3" width="15.85546875" style="136" customWidth="1"/>
    <col min="4" max="4" width="11.42578125" style="136" hidden="1" customWidth="1"/>
    <col min="5" max="5" width="15.5703125" style="136" customWidth="1"/>
    <col min="6" max="6" width="11.28515625" style="136" customWidth="1"/>
    <col min="7" max="16384" width="9.140625" style="136"/>
  </cols>
  <sheetData>
    <row r="1" spans="1:6">
      <c r="A1" s="243" t="s">
        <v>317</v>
      </c>
      <c r="B1" s="243"/>
      <c r="C1" s="243"/>
      <c r="D1" s="243"/>
      <c r="E1" s="243"/>
      <c r="F1" s="243"/>
    </row>
    <row r="2" spans="1:6">
      <c r="A2" s="141"/>
      <c r="B2" s="141"/>
      <c r="C2" s="212" t="s">
        <v>357</v>
      </c>
      <c r="D2" s="141"/>
      <c r="E2" s="141"/>
      <c r="F2" s="141"/>
    </row>
    <row r="3" spans="1:6" ht="30.75" customHeight="1">
      <c r="A3" s="242" t="str">
        <f>'Прил 1'!A3:E3</f>
        <v xml:space="preserve">"Об утверждении отчета об исполнении бюджета муниципального 
образования сельское поселение «Хасуртайское» за 2 квартал 2024 год"
</v>
      </c>
      <c r="B3" s="242"/>
      <c r="C3" s="242"/>
      <c r="D3" s="242"/>
      <c r="E3" s="242"/>
      <c r="F3" s="242"/>
    </row>
    <row r="4" spans="1:6">
      <c r="A4" s="138"/>
      <c r="B4" s="138"/>
      <c r="C4" s="138"/>
      <c r="D4" s="138"/>
      <c r="E4" s="138"/>
      <c r="F4" s="138"/>
    </row>
    <row r="5" spans="1:6" ht="18" customHeight="1">
      <c r="A5" s="246" t="s">
        <v>316</v>
      </c>
      <c r="B5" s="246"/>
      <c r="C5" s="246"/>
      <c r="D5" s="246"/>
      <c r="E5" s="246"/>
      <c r="F5" s="246"/>
    </row>
    <row r="6" spans="1:6" ht="12.75" customHeight="1">
      <c r="A6" s="240"/>
      <c r="B6" s="240"/>
      <c r="C6" s="240"/>
      <c r="D6" s="138"/>
      <c r="E6" s="138"/>
      <c r="F6" s="140" t="s">
        <v>226</v>
      </c>
    </row>
    <row r="7" spans="1:6" ht="72.75" customHeight="1">
      <c r="A7" s="142" t="s">
        <v>315</v>
      </c>
      <c r="B7" s="143" t="s">
        <v>314</v>
      </c>
      <c r="C7" s="144" t="s">
        <v>295</v>
      </c>
      <c r="D7" s="143" t="s">
        <v>313</v>
      </c>
      <c r="E7" s="143" t="s">
        <v>354</v>
      </c>
      <c r="F7" s="143" t="s">
        <v>294</v>
      </c>
    </row>
    <row r="8" spans="1:6" ht="24">
      <c r="A8" s="172" t="s">
        <v>312</v>
      </c>
      <c r="B8" s="175" t="s">
        <v>336</v>
      </c>
      <c r="C8" s="176">
        <f>C9+C11</f>
        <v>552.24617999999964</v>
      </c>
      <c r="D8" s="176">
        <v>142.18906999999999</v>
      </c>
      <c r="E8" s="176">
        <f>E9+E11</f>
        <v>-247.53500000000008</v>
      </c>
      <c r="F8" s="177"/>
    </row>
    <row r="9" spans="1:6" ht="25.5" customHeight="1">
      <c r="A9" s="173" t="s">
        <v>311</v>
      </c>
      <c r="B9" s="178" t="s">
        <v>337</v>
      </c>
      <c r="C9" s="179">
        <v>-3717.6</v>
      </c>
      <c r="D9" s="179" t="s">
        <v>309</v>
      </c>
      <c r="E9" s="179">
        <v>-2222.10826</v>
      </c>
      <c r="F9" s="180">
        <f>E9/C9*100</f>
        <v>59.7726560146331</v>
      </c>
    </row>
    <row r="10" spans="1:6" ht="38.450000000000003" customHeight="1">
      <c r="A10" s="174" t="s">
        <v>310</v>
      </c>
      <c r="B10" s="178" t="s">
        <v>338</v>
      </c>
      <c r="C10" s="179">
        <f>C9</f>
        <v>-3717.6</v>
      </c>
      <c r="D10" s="179" t="s">
        <v>309</v>
      </c>
      <c r="E10" s="179">
        <f>E9</f>
        <v>-2222.10826</v>
      </c>
      <c r="F10" s="180">
        <f>E10/C10*100</f>
        <v>59.7726560146331</v>
      </c>
    </row>
    <row r="11" spans="1:6" ht="24">
      <c r="A11" s="173" t="s">
        <v>308</v>
      </c>
      <c r="B11" s="178" t="s">
        <v>339</v>
      </c>
      <c r="C11" s="179">
        <v>4269.8461799999995</v>
      </c>
      <c r="D11" s="179" t="s">
        <v>306</v>
      </c>
      <c r="E11" s="179">
        <v>1974.5732599999999</v>
      </c>
      <c r="F11" s="180">
        <f>E11/C11*100</f>
        <v>46.244599378050665</v>
      </c>
    </row>
    <row r="12" spans="1:6" ht="36.75" customHeight="1">
      <c r="A12" s="173" t="s">
        <v>307</v>
      </c>
      <c r="B12" s="178" t="s">
        <v>340</v>
      </c>
      <c r="C12" s="179">
        <f>C11</f>
        <v>4269.8461799999995</v>
      </c>
      <c r="D12" s="179" t="s">
        <v>306</v>
      </c>
      <c r="E12" s="179">
        <f>E11</f>
        <v>1974.5732599999999</v>
      </c>
      <c r="F12" s="180">
        <f>E12/C12*100</f>
        <v>46.244599378050665</v>
      </c>
    </row>
    <row r="13" spans="1:6">
      <c r="A13" s="244" t="s">
        <v>305</v>
      </c>
      <c r="B13" s="245"/>
      <c r="C13" s="176">
        <f>C10+C11</f>
        <v>552.24617999999964</v>
      </c>
      <c r="D13" s="176">
        <v>142.18906999999999</v>
      </c>
      <c r="E13" s="176">
        <f>E11+E10</f>
        <v>-247.53500000000008</v>
      </c>
      <c r="F13" s="139"/>
    </row>
    <row r="14" spans="1:6">
      <c r="A14" s="138"/>
      <c r="B14" s="138"/>
      <c r="C14" s="138"/>
      <c r="D14" s="138"/>
      <c r="E14" s="138"/>
      <c r="F14" s="138"/>
    </row>
    <row r="15" spans="1:6">
      <c r="A15" s="137"/>
      <c r="B15" s="137"/>
      <c r="C15" s="137"/>
    </row>
    <row r="16" spans="1:6" ht="25.5" customHeight="1">
      <c r="A16" s="241"/>
      <c r="B16" s="241"/>
      <c r="C16" s="241"/>
    </row>
  </sheetData>
  <mergeCells count="6">
    <mergeCell ref="A6:C6"/>
    <mergeCell ref="A16:C16"/>
    <mergeCell ref="A3:F3"/>
    <mergeCell ref="A1:F1"/>
    <mergeCell ref="A13:B13"/>
    <mergeCell ref="A5:F5"/>
  </mergeCells>
  <pageMargins left="0.43307086614173229" right="0.3149606299212598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 1</vt:lpstr>
      <vt:lpstr>Прил 2</vt:lpstr>
      <vt:lpstr>Прил 3</vt:lpstr>
      <vt:lpstr>Прил 4</vt:lpstr>
      <vt:lpstr>Прил 5</vt:lpstr>
      <vt:lpstr>'Прил 4'!Заголовки_для_печати</vt:lpstr>
      <vt:lpstr>'Прил 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DNG</dc:creator>
  <cp:lastModifiedBy>komputer</cp:lastModifiedBy>
  <cp:lastPrinted>2024-02-21T07:59:35Z</cp:lastPrinted>
  <dcterms:created xsi:type="dcterms:W3CDTF">2020-08-03T03:11:46Z</dcterms:created>
  <dcterms:modified xsi:type="dcterms:W3CDTF">2024-07-24T07:22:39Z</dcterms:modified>
</cp:coreProperties>
</file>