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10" sheetId="1" r:id="rId1"/>
  </sheets>
  <definedNames>
    <definedName name="_xlnm._FilterDatabase" localSheetId="0" hidden="1">'10'!$A$15:$J$15</definedName>
    <definedName name="_xlnm.Print_Titles" localSheetId="0">'10'!$11:$12</definedName>
    <definedName name="_xlnm.Print_Area" localSheetId="0">'10'!$A$1:$J$227</definedName>
  </definedNames>
  <calcPr calcId="125725"/>
</workbook>
</file>

<file path=xl/calcChain.xml><?xml version="1.0" encoding="utf-8"?>
<calcChain xmlns="http://schemas.openxmlformats.org/spreadsheetml/2006/main">
  <c r="I225" i="1"/>
  <c r="H225"/>
  <c r="I174"/>
  <c r="H174"/>
  <c r="J180"/>
  <c r="I127"/>
  <c r="I128"/>
  <c r="I129"/>
  <c r="I130"/>
  <c r="J108"/>
  <c r="J109"/>
  <c r="I108"/>
  <c r="H108"/>
  <c r="J224"/>
  <c r="I223"/>
  <c r="H223"/>
  <c r="I222"/>
  <c r="H222"/>
  <c r="H221" s="1"/>
  <c r="H220" s="1"/>
  <c r="H219" s="1"/>
  <c r="I221"/>
  <c r="I220" s="1"/>
  <c r="I219" s="1"/>
  <c r="J179"/>
  <c r="I175"/>
  <c r="H175"/>
  <c r="H88"/>
  <c r="I88"/>
  <c r="J89"/>
  <c r="J90"/>
  <c r="H91"/>
  <c r="I91"/>
  <c r="J92"/>
  <c r="J93"/>
  <c r="I40"/>
  <c r="H40"/>
  <c r="J57"/>
  <c r="J55"/>
  <c r="J26"/>
  <c r="J25"/>
  <c r="I24"/>
  <c r="H24"/>
  <c r="J88" l="1"/>
  <c r="J219"/>
  <c r="J220"/>
  <c r="J221"/>
  <c r="J222"/>
  <c r="J223"/>
  <c r="I87"/>
  <c r="I86" s="1"/>
  <c r="I74" s="1"/>
  <c r="H87"/>
  <c r="H86" s="1"/>
  <c r="H74" s="1"/>
  <c r="J24"/>
  <c r="J87" l="1"/>
  <c r="I63"/>
  <c r="I202"/>
  <c r="I205"/>
  <c r="I181"/>
  <c r="I169"/>
  <c r="I167"/>
  <c r="I165"/>
  <c r="I151"/>
  <c r="I155"/>
  <c r="I157"/>
  <c r="I159"/>
  <c r="I161"/>
  <c r="I163"/>
  <c r="I148"/>
  <c r="I146"/>
  <c r="I136"/>
  <c r="I138"/>
  <c r="I140"/>
  <c r="I142"/>
  <c r="I144"/>
  <c r="I125"/>
  <c r="I110"/>
  <c r="I107" s="1"/>
  <c r="I98"/>
  <c r="I97" s="1"/>
  <c r="I96" s="1"/>
  <c r="I72"/>
  <c r="I71" s="1"/>
  <c r="I70" s="1"/>
  <c r="I69" s="1"/>
  <c r="I61"/>
  <c r="I38"/>
  <c r="I30"/>
  <c r="I29" s="1"/>
  <c r="I18"/>
  <c r="J19"/>
  <c r="J20"/>
  <c r="J22"/>
  <c r="J23"/>
  <c r="J31"/>
  <c r="J32"/>
  <c r="J34"/>
  <c r="J35"/>
  <c r="J36"/>
  <c r="J37"/>
  <c r="J39"/>
  <c r="J41"/>
  <c r="J42"/>
  <c r="J43"/>
  <c r="J44"/>
  <c r="J45"/>
  <c r="J46"/>
  <c r="J47"/>
  <c r="J48"/>
  <c r="J50"/>
  <c r="J52"/>
  <c r="J54"/>
  <c r="J56"/>
  <c r="J62"/>
  <c r="J64"/>
  <c r="J68"/>
  <c r="J73"/>
  <c r="J75"/>
  <c r="J76"/>
  <c r="J77"/>
  <c r="J78"/>
  <c r="J79"/>
  <c r="J80"/>
  <c r="J81"/>
  <c r="J82"/>
  <c r="J83"/>
  <c r="J84"/>
  <c r="J85"/>
  <c r="J99"/>
  <c r="J100"/>
  <c r="J101"/>
  <c r="J102"/>
  <c r="J103"/>
  <c r="J111"/>
  <c r="J112"/>
  <c r="J113"/>
  <c r="J114"/>
  <c r="J115"/>
  <c r="J116"/>
  <c r="J117"/>
  <c r="J118"/>
  <c r="J120"/>
  <c r="J122"/>
  <c r="J124"/>
  <c r="J126"/>
  <c r="J131"/>
  <c r="J137"/>
  <c r="J139"/>
  <c r="J141"/>
  <c r="J143"/>
  <c r="J145"/>
  <c r="J147"/>
  <c r="J149"/>
  <c r="J152"/>
  <c r="J156"/>
  <c r="J158"/>
  <c r="J160"/>
  <c r="J162"/>
  <c r="J164"/>
  <c r="J166"/>
  <c r="J168"/>
  <c r="J170"/>
  <c r="J176"/>
  <c r="J177"/>
  <c r="J178"/>
  <c r="J182"/>
  <c r="J183"/>
  <c r="J184"/>
  <c r="J185"/>
  <c r="J186"/>
  <c r="J192"/>
  <c r="J196"/>
  <c r="J198"/>
  <c r="J203"/>
  <c r="J204"/>
  <c r="J206"/>
  <c r="J207"/>
  <c r="J213"/>
  <c r="J218"/>
  <c r="H217"/>
  <c r="H216" s="1"/>
  <c r="H215" s="1"/>
  <c r="H214" s="1"/>
  <c r="J214" s="1"/>
  <c r="H212"/>
  <c r="H211" s="1"/>
  <c r="H210" s="1"/>
  <c r="H209" s="1"/>
  <c r="H208" s="1"/>
  <c r="J208" s="1"/>
  <c r="H205"/>
  <c r="J205" s="1"/>
  <c r="H202"/>
  <c r="H201"/>
  <c r="H200" s="1"/>
  <c r="H199" s="1"/>
  <c r="H197"/>
  <c r="J197" s="1"/>
  <c r="H195"/>
  <c r="J195" s="1"/>
  <c r="H191"/>
  <c r="H190" s="1"/>
  <c r="H189" s="1"/>
  <c r="H188" s="1"/>
  <c r="H187" s="1"/>
  <c r="J187" s="1"/>
  <c r="H181"/>
  <c r="H169"/>
  <c r="H167"/>
  <c r="H165"/>
  <c r="J165" s="1"/>
  <c r="H163"/>
  <c r="H161"/>
  <c r="J161" s="1"/>
  <c r="H159"/>
  <c r="J159" s="1"/>
  <c r="H157"/>
  <c r="J157" s="1"/>
  <c r="H155"/>
  <c r="J155" s="1"/>
  <c r="H151"/>
  <c r="J151" s="1"/>
  <c r="H148"/>
  <c r="J148" s="1"/>
  <c r="H146"/>
  <c r="J146" s="1"/>
  <c r="H144"/>
  <c r="J144" s="1"/>
  <c r="H142"/>
  <c r="J142" s="1"/>
  <c r="H140"/>
  <c r="J140" s="1"/>
  <c r="H138"/>
  <c r="J138" s="1"/>
  <c r="H136"/>
  <c r="H130"/>
  <c r="J130" s="1"/>
  <c r="H125"/>
  <c r="J125" s="1"/>
  <c r="H123"/>
  <c r="J123" s="1"/>
  <c r="H121"/>
  <c r="J121" s="1"/>
  <c r="H119"/>
  <c r="J119" s="1"/>
  <c r="H110"/>
  <c r="H98"/>
  <c r="H97" s="1"/>
  <c r="H96" s="1"/>
  <c r="H72"/>
  <c r="J72" s="1"/>
  <c r="H67"/>
  <c r="J67" s="1"/>
  <c r="H66"/>
  <c r="H65" s="1"/>
  <c r="J65" s="1"/>
  <c r="H63"/>
  <c r="J63" s="1"/>
  <c r="H61"/>
  <c r="J61" s="1"/>
  <c r="H53"/>
  <c r="J53" s="1"/>
  <c r="H51"/>
  <c r="J51" s="1"/>
  <c r="H49"/>
  <c r="J49" s="1"/>
  <c r="H38"/>
  <c r="H33"/>
  <c r="J33" s="1"/>
  <c r="H30"/>
  <c r="H29" s="1"/>
  <c r="H21"/>
  <c r="J21" s="1"/>
  <c r="H18"/>
  <c r="I154" l="1"/>
  <c r="I153" s="1"/>
  <c r="I150" s="1"/>
  <c r="H107"/>
  <c r="J181"/>
  <c r="H194"/>
  <c r="H193" s="1"/>
  <c r="J193" s="1"/>
  <c r="J163"/>
  <c r="H154"/>
  <c r="H153" s="1"/>
  <c r="H150" s="1"/>
  <c r="I95"/>
  <c r="J96"/>
  <c r="H95"/>
  <c r="H94" s="1"/>
  <c r="I17"/>
  <c r="I16" s="1"/>
  <c r="H17"/>
  <c r="H16" s="1"/>
  <c r="H15" s="1"/>
  <c r="I201"/>
  <c r="I200" s="1"/>
  <c r="I199" s="1"/>
  <c r="J199" s="1"/>
  <c r="J169"/>
  <c r="J167"/>
  <c r="I106"/>
  <c r="I105" s="1"/>
  <c r="I104" s="1"/>
  <c r="J40"/>
  <c r="J202"/>
  <c r="I173"/>
  <c r="I172" s="1"/>
  <c r="I171" s="1"/>
  <c r="I135"/>
  <c r="I134" s="1"/>
  <c r="I133" s="1"/>
  <c r="I60"/>
  <c r="I59" s="1"/>
  <c r="I58" s="1"/>
  <c r="J38"/>
  <c r="H60"/>
  <c r="H59" s="1"/>
  <c r="H58" s="1"/>
  <c r="J58" s="1"/>
  <c r="H129"/>
  <c r="H128" s="1"/>
  <c r="H127" s="1"/>
  <c r="J127" s="1"/>
  <c r="H135"/>
  <c r="H134" s="1"/>
  <c r="H133" s="1"/>
  <c r="H173"/>
  <c r="H172" s="1"/>
  <c r="H171" s="1"/>
  <c r="I28"/>
  <c r="I27" s="1"/>
  <c r="H28"/>
  <c r="H27" s="1"/>
  <c r="H71"/>
  <c r="J74"/>
  <c r="J217"/>
  <c r="J215"/>
  <c r="J211"/>
  <c r="J209"/>
  <c r="J191"/>
  <c r="J189"/>
  <c r="J175"/>
  <c r="J129"/>
  <c r="J97"/>
  <c r="J59"/>
  <c r="J30"/>
  <c r="J18"/>
  <c r="J216"/>
  <c r="J212"/>
  <c r="J210"/>
  <c r="J200"/>
  <c r="J194"/>
  <c r="J190"/>
  <c r="J188"/>
  <c r="J136"/>
  <c r="J128"/>
  <c r="J110"/>
  <c r="J98"/>
  <c r="J66"/>
  <c r="J60"/>
  <c r="J17"/>
  <c r="J201" l="1"/>
  <c r="J172"/>
  <c r="J173"/>
  <c r="J171"/>
  <c r="J150"/>
  <c r="J154"/>
  <c r="J153"/>
  <c r="J135"/>
  <c r="J16"/>
  <c r="I15"/>
  <c r="J15" s="1"/>
  <c r="J95"/>
  <c r="I94"/>
  <c r="J86"/>
  <c r="J174"/>
  <c r="J29"/>
  <c r="I132"/>
  <c r="J134"/>
  <c r="J133"/>
  <c r="H132"/>
  <c r="J28"/>
  <c r="J27"/>
  <c r="H106"/>
  <c r="J107"/>
  <c r="H70"/>
  <c r="H69" s="1"/>
  <c r="H14" s="1"/>
  <c r="J71"/>
  <c r="I14"/>
  <c r="J94" l="1"/>
  <c r="I13"/>
  <c r="J132"/>
  <c r="J70"/>
  <c r="H105"/>
  <c r="H104" s="1"/>
  <c r="J106"/>
  <c r="J69" l="1"/>
  <c r="H13"/>
  <c r="J105"/>
  <c r="J104" l="1"/>
  <c r="J225"/>
  <c r="J13"/>
  <c r="J14"/>
</calcChain>
</file>

<file path=xl/sharedStrings.xml><?xml version="1.0" encoding="utf-8"?>
<sst xmlns="http://schemas.openxmlformats.org/spreadsheetml/2006/main" count="1018" uniqueCount="155">
  <si>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</si>
  <si>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</si>
  <si>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</si>
  <si>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</si>
  <si>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</si>
  <si>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</si>
  <si>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</si>
  <si>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</si>
  <si>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</si>
  <si>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</si>
  <si>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сельского поселения "Хасуртайское"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</si>
  <si>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</si>
  <si>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</si>
  <si>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</si>
  <si>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</si>
  <si>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</si>
  <si>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</si>
  <si>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</si>
  <si>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</si>
  <si>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</si>
  <si>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</si>
  <si>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</si>
  <si>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</si>
  <si>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</si>
  <si>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</si>
  <si>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129</t>
  </si>
  <si>
    <t>Обеспечение функционирования высшего должностного лица муниципального образования сельского поселения</t>
  </si>
  <si>
    <t>9990091040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</si>
  <si>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</si>
  <si>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</si>
  <si>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</si>
  <si>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Фонд оплаты труда казенных учреждений</t>
  </si>
  <si>
    <t>111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</si>
  <si>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 </t>
  </si>
  <si>
    <t>119</t>
  </si>
  <si>
    <t>Уплата налога на имущество муниципальных бюджетных,автономных, казенных организаций</t>
  </si>
  <si>
    <t>Уплата налога на имущество организаций и земельного налога</t>
  </si>
  <si>
    <t>851</t>
  </si>
  <si>
    <t>Прочая закупка товаров, работ и услуг</t>
  </si>
  <si>
    <t>244</t>
  </si>
  <si>
    <t>Прочие расходы</t>
  </si>
  <si>
    <t>9990080100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</si>
  <si>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</si>
  <si>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</si>
  <si>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>Прочая закупка товаров, работ и услуг для обеспечения
государственных (муниципальных) нужд</t>
  </si>
  <si>
    <t>Центральный аппарат</t>
  </si>
  <si>
    <t>9990091010</t>
  </si>
  <si>
    <t>Закупка товаров, работ, услуг в сфере информационно-коммуникационных технологий</t>
  </si>
  <si>
    <t>242</t>
  </si>
  <si>
    <t xml:space="preserve">Прочая закупка товаров, работ и услуг </t>
  </si>
  <si>
    <t>Уплата прочих налогов, сборов и иных платежей</t>
  </si>
  <si>
    <t>852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</si>
  <si>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</si>
  <si>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Межбюджетные трансферты на осуществление части полномочий по формированию и исполнению бюджета поселения</t>
  </si>
  <si>
    <t>Иные межбюджетные трансферты</t>
  </si>
  <si>
    <t>540</t>
  </si>
  <si>
    <t xml:space="preserve">Межбюджетные трансферты на осуществление части полномочий по ксо </t>
  </si>
  <si>
    <t>Прочие платежи</t>
  </si>
  <si>
    <t>Премирование по итогам смотра-конкурса "Лучшая колонна территориального общественного самоуправления МО "Хоринский район"</t>
  </si>
  <si>
    <t>06</t>
  </si>
  <si>
    <t xml:space="preserve"> Межбюджетные трансферты на осуществление части полномочий  ЦБ сельских поселений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</si>
  <si>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</si>
  <si>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</si>
  <si>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</si>
  <si>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 xml:space="preserve">Обеспечение проведения выборов и референдумов
</t>
  </si>
  <si>
    <t>07</t>
  </si>
  <si>
    <t>Прочая закупка товаров, работ и услуг для обеспечения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</si>
  <si>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</si>
  <si>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</si>
  <si>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</si>
  <si>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</si>
  <si>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</si>
  <si>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</si>
  <si>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казенных учреждений</t>
  </si>
  <si>
    <t>9990020100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</si>
  <si>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</si>
  <si>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</si>
  <si>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</si>
  <si>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9990074030</t>
  </si>
  <si>
    <t>Иные выплаты населению</t>
  </si>
  <si>
    <t>360</t>
  </si>
  <si>
    <t xml:space="preserve">Межбюджетные трансферты на осуществление части полномочий по земельному контролю в границах поселения  </t>
  </si>
  <si>
    <t>99900P0500</t>
  </si>
  <si>
    <t xml:space="preserve">  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</si>
  <si>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</si>
  <si>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</si>
  <si>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</si>
  <si>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</si>
  <si>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>НАЦИОНАЛЬНАЯ БЕЗОПАСНОСТЬ И ПРАВООХРАНИТЕЛЬНАЯ ДЕЯТЕЛЬНОСТЬ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</si>
  <si>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</si>
  <si>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</si>
  <si>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>122</t>
  </si>
  <si>
    <t>10</t>
  </si>
  <si>
    <t>Другие вопросы в области национальной безопасности и правоохранительной деятельности</t>
  </si>
  <si>
    <t>Прочие мероприятия, связанные с выполнением обязательств органов местного самоуправления</t>
  </si>
  <si>
    <t>999 8290</t>
  </si>
  <si>
    <t>Мероприятия по опашке минерализованных полос</t>
  </si>
  <si>
    <t>99900R0100</t>
  </si>
  <si>
    <t>Межбюджетные трансферты на опашку минерализованных полос</t>
  </si>
  <si>
    <t>Межбюджетные трансферты на осуществление части полномочий для проведения профилактических мероприятий по обеспечению пожарной безопасности на территориях сельских поселений</t>
  </si>
  <si>
    <t>99900R0400</t>
  </si>
  <si>
    <t>Другие вопросы в области национальной экономики</t>
  </si>
  <si>
    <t>ЖИЛИЩНО - КОММУНАЛЬНОЕ ХОЗЯЙСТВО</t>
  </si>
  <si>
    <t>05</t>
  </si>
  <si>
    <t xml:space="preserve">Коммунальное хозяйство </t>
  </si>
  <si>
    <t>Прочая закупка товаров, работ и услуг для обеспечения
муниципальных нужд</t>
  </si>
  <si>
    <t xml:space="preserve">Межбюджетные трансферты для премирования победителей и призерам республиканского конкурса «Лучшее территориальное общественное самоуправление» </t>
  </si>
  <si>
    <r>
      <t xml:space="preserve">Мероприятия </t>
    </r>
    <r>
      <rPr>
        <sz val="10"/>
        <color indexed="8"/>
        <rFont val="Times New Roman"/>
        <family val="1"/>
        <charset val="204"/>
      </rPr>
      <t>по организации в границах поселения водоснабжения населения, водоотведения</t>
    </r>
  </si>
  <si>
    <t>Межбюджетные трансферты для премирования победителей и призерам республиканского конкурса "Лучшее территориальное общественное самоуправление"</t>
  </si>
  <si>
    <t>Благоустройство</t>
  </si>
  <si>
    <t>Иные МБТ на поддержку гражданских инициатив "Народный бюджет"</t>
  </si>
  <si>
    <t>999072140</t>
  </si>
  <si>
    <t>Иные МБТ на поддержку гражданских инициатив "Народный бюджет" за счет МБ</t>
  </si>
  <si>
    <t>999080200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</si>
  <si>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</si>
  <si>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</si>
  <si>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 xml:space="preserve"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территориях сельских поселений </t>
  </si>
  <si>
    <t>9990080300</t>
  </si>
  <si>
    <t>КУЛЬТУРА, КИНЕМАТОГРАФИЯ</t>
  </si>
  <si>
    <t>08</t>
  </si>
  <si>
    <t>Культура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</si>
  <si>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</si>
  <si>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</si>
  <si>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Межбюджетные трансферты на ИРО по увеличению ФОТ основного персонала отрасли "Культура"</t>
  </si>
  <si>
    <t>99900P0402</t>
  </si>
  <si>
    <t>Межбюджетные трансферты бюджетам муниципальных районов (городских округов) на повышение средней заработной платы работников муниципальных учреждений отрасли отрасли культуры на 2017 год</t>
  </si>
  <si>
    <t>99900P0403</t>
  </si>
  <si>
    <t>СОЦИАЛЬНАЯ ПОЛИТИКА</t>
  </si>
  <si>
    <t>Пенсионное обеспечение</t>
  </si>
  <si>
    <t>Публичные нормативные обязательства</t>
  </si>
  <si>
    <t>9990060100</t>
  </si>
  <si>
    <t xml:space="preserve"> Иные пенсии, социальные доплаты к пенсиям</t>
  </si>
  <si>
    <t>312</t>
  </si>
  <si>
    <t>ФИЗИЧЕСКАЯ КУЛЬТУРА И СПОРТ</t>
  </si>
  <si>
    <t>Массовый спорт</t>
  </si>
  <si>
    <t>Другие вопросы в области культуры, кинематографии</t>
  </si>
  <si>
    <t>00</t>
  </si>
  <si>
    <t>Прочая закупка товаров, работ и услуг для обеспечения государственных (муниципальных) нужд</t>
  </si>
  <si>
    <t>Пособия, компенсации и иные социальные выплаты гражданам, кроме публичных нормативных обязательств</t>
  </si>
  <si>
    <t>321</t>
  </si>
  <si>
    <t>ВСЕГО РАСХОДОВ</t>
  </si>
  <si>
    <t>Приложение №4</t>
  </si>
  <si>
    <t xml:space="preserve">Исполнение </t>
  </si>
  <si>
    <t>% исполнения</t>
  </si>
  <si>
    <t xml:space="preserve">Ведомственная структура расходов местного бюджета </t>
  </si>
  <si>
    <t>Обеспечение функционирования высшего должностного лица МО сельского поселения</t>
  </si>
  <si>
    <t>247</t>
  </si>
  <si>
    <t>Закупа энергетических ресурсов</t>
  </si>
  <si>
    <t>853</t>
  </si>
  <si>
    <t xml:space="preserve">Уплата прочих налогов, сборов
</t>
  </si>
  <si>
    <t>Уплата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</si>
  <si>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</si>
  <si>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энергетических ресурсов</t>
  </si>
  <si>
    <t>9990080200</t>
  </si>
  <si>
    <t xml:space="preserve">к Постановлению №15 от 09.10.2023г  "Об утверждении отчета об исполнении бюджета муниципального 
образования сельского поселения «Хасуртайское» за  1 полугодие 2023 года"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</si>
</sst>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/>
    <xf numFmtId="0" fontId="1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horizontal="justify"/>
    </xf>
    <xf numFmtId="49" fontId="1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wrapText="1"/>
    </xf>
    <xf numFmtId="0" fontId="5" fillId="3" borderId="1" xfId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5" fillId="3" borderId="1" xfId="0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justify"/>
    </xf>
    <xf numFmtId="0" fontId="1" fillId="0" borderId="5" xfId="0" applyFont="1" applyBorder="1" applyAlignment="1">
      <alignment horizontal="center" wrapText="1"/>
    </xf>
    <xf numFmtId="0" fontId="1" fillId="3" borderId="6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horizontal="justify"/>
    </xf>
    <xf numFmtId="0" fontId="1" fillId="0" borderId="1" xfId="0" applyFont="1" applyBorder="1"/>
    <xf numFmtId="165" fontId="1" fillId="0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/>
    </xf>
    <xf numFmtId="49" fontId="4" fillId="3" borderId="1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/>
    <xf numFmtId="165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5" fillId="0" borderId="7" xfId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/>
    <xf numFmtId="165" fontId="5" fillId="0" borderId="1" xfId="0" applyNumberFormat="1" applyFont="1" applyBorder="1" applyAlignment="1">
      <alignment horizontal="center" vertical="center"/>
    </xf>
    <xf numFmtId="165" fontId="14" fillId="3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_функциональная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5"/>
  <sheetViews>
    <sheetView tabSelected="1" view="pageBreakPreview" zoomScaleNormal="100" zoomScaleSheetLayoutView="100" workbookViewId="0">
      <selection activeCell="I226" sqref="I226"/>
    </sheetView>
  </sheetViews>
  <sheetFormatPr defaultRowHeight="12.75"/>
  <cols>
    <col min="1" max="1" width="5" style="1" customWidth="1"/>
    <col min="2" max="2" width="53.7109375" style="1" customWidth="1"/>
    <col min="3" max="3" width="7.85546875" style="1" customWidth="1"/>
    <col min="4" max="4" width="5.7109375" style="1" customWidth="1"/>
    <col min="5" max="5" width="6.42578125" style="1" customWidth="1"/>
    <col min="6" max="6" width="12" style="1" customWidth="1"/>
    <col min="7" max="7" width="7.85546875" style="1" customWidth="1"/>
    <col min="8" max="8" width="11.28515625" style="1" bestFit="1" customWidth="1"/>
    <col min="9" max="9" width="10.28515625" style="1" customWidth="1"/>
    <col min="10" max="10" width="11" style="1" customWidth="1"/>
    <col min="11" max="16384" width="9.140625" style="1"/>
  </cols>
  <sheetData>
    <row r="1" spans="1:10" ht="15.75" customHeight="1">
      <c r="C1" s="1" t="s">
        <v>0</v>
      </c>
      <c r="J1" s="2" t="s">
        <v>141</v>
      </c>
    </row>
    <row r="2" spans="1:10">
      <c r="A2" s="118" t="s">
        <v>154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ht="21.75" customHeight="1">
      <c r="A3" s="118"/>
      <c r="B3" s="118"/>
      <c r="C3" s="118"/>
      <c r="D3" s="118"/>
      <c r="E3" s="118"/>
      <c r="F3" s="118"/>
      <c r="G3" s="118"/>
      <c r="H3" s="118"/>
      <c r="I3" s="118"/>
      <c r="J3" s="118"/>
    </row>
    <row r="4" spans="1:10" ht="15" hidden="1">
      <c r="B4" s="3"/>
      <c r="H4" s="2"/>
    </row>
    <row r="5" spans="1:10" ht="12.75" hidden="1" customHeight="1">
      <c r="B5" s="4"/>
      <c r="H5" s="2"/>
    </row>
    <row r="6" spans="1:10" ht="15" hidden="1">
      <c r="B6" s="5"/>
      <c r="G6" s="3"/>
      <c r="H6" s="2"/>
    </row>
    <row r="7" spans="1:10" ht="15">
      <c r="B7" s="5"/>
      <c r="C7" s="2"/>
      <c r="G7" s="3"/>
    </row>
    <row r="8" spans="1:10" ht="12.75" customHeight="1">
      <c r="A8" s="119" t="s">
        <v>144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0" ht="21.7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</row>
    <row r="10" spans="1:10" ht="12.75" customHeight="1">
      <c r="B10" s="6"/>
      <c r="C10" s="7"/>
      <c r="H10" s="8"/>
      <c r="J10" s="8" t="s">
        <v>1</v>
      </c>
    </row>
    <row r="11" spans="1:10">
      <c r="A11" s="120" t="s">
        <v>2</v>
      </c>
      <c r="B11" s="120" t="s">
        <v>3</v>
      </c>
      <c r="C11" s="121" t="s">
        <v>4</v>
      </c>
      <c r="D11" s="121" t="s">
        <v>5</v>
      </c>
      <c r="E11" s="121" t="s">
        <v>6</v>
      </c>
      <c r="F11" s="121" t="s">
        <v>7</v>
      </c>
      <c r="G11" s="121" t="s">
        <v>8</v>
      </c>
      <c r="H11" s="122" t="s">
        <v>9</v>
      </c>
      <c r="I11" s="115" t="s">
        <v>142</v>
      </c>
      <c r="J11" s="116" t="s">
        <v>143</v>
      </c>
    </row>
    <row r="12" spans="1:10">
      <c r="A12" s="120"/>
      <c r="B12" s="120"/>
      <c r="C12" s="121"/>
      <c r="D12" s="121"/>
      <c r="E12" s="121"/>
      <c r="F12" s="121"/>
      <c r="G12" s="121"/>
      <c r="H12" s="122"/>
      <c r="I12" s="115"/>
      <c r="J12" s="117"/>
    </row>
    <row r="13" spans="1:10">
      <c r="A13" s="112">
        <v>1</v>
      </c>
      <c r="B13" s="9" t="s">
        <v>10</v>
      </c>
      <c r="C13" s="10" t="s">
        <v>11</v>
      </c>
      <c r="D13" s="11"/>
      <c r="E13" s="11"/>
      <c r="F13" s="11"/>
      <c r="G13" s="10"/>
      <c r="H13" s="12">
        <f>H225</f>
        <v>3605.3578900000002</v>
      </c>
      <c r="I13" s="12">
        <f>I225</f>
        <v>1599.33014</v>
      </c>
      <c r="J13" s="88">
        <f>I13/H13*100</f>
        <v>44.359816384275788</v>
      </c>
    </row>
    <row r="14" spans="1:10" ht="15.75">
      <c r="A14" s="112"/>
      <c r="B14" s="13" t="s">
        <v>12</v>
      </c>
      <c r="C14" s="14">
        <v>991</v>
      </c>
      <c r="D14" s="15" t="s">
        <v>13</v>
      </c>
      <c r="E14" s="16"/>
      <c r="F14" s="17"/>
      <c r="G14" s="18"/>
      <c r="H14" s="19">
        <f>H15+H27+H58+H74+H69+H65</f>
        <v>2465.7025800000001</v>
      </c>
      <c r="I14" s="19">
        <f>I15+I27+I58+I74+I69+I65</f>
        <v>1222.56944</v>
      </c>
      <c r="J14" s="88">
        <f t="shared" ref="J14:J77" si="0">I14/H14*100</f>
        <v>49.583005262540624</v>
      </c>
    </row>
    <row r="15" spans="1:10" ht="25.5">
      <c r="A15" s="112"/>
      <c r="B15" s="20" t="s">
        <v>14</v>
      </c>
      <c r="C15" s="10" t="s">
        <v>11</v>
      </c>
      <c r="D15" s="21" t="s">
        <v>13</v>
      </c>
      <c r="E15" s="21" t="s">
        <v>15</v>
      </c>
      <c r="F15" s="22"/>
      <c r="G15" s="23"/>
      <c r="H15" s="12">
        <f>H16</f>
        <v>755.77283999999997</v>
      </c>
      <c r="I15" s="12">
        <f>I16</f>
        <v>367.26079999999996</v>
      </c>
      <c r="J15" s="88">
        <f t="shared" si="0"/>
        <v>48.594072261183662</v>
      </c>
    </row>
    <row r="16" spans="1:10" ht="15.75">
      <c r="A16" s="112"/>
      <c r="B16" s="24" t="s">
        <v>16</v>
      </c>
      <c r="C16" s="10" t="s">
        <v>11</v>
      </c>
      <c r="D16" s="25" t="s">
        <v>13</v>
      </c>
      <c r="E16" s="25" t="s">
        <v>15</v>
      </c>
      <c r="F16" s="22" t="s">
        <v>17</v>
      </c>
      <c r="G16" s="23"/>
      <c r="H16" s="27">
        <f>H17</f>
        <v>755.77283999999997</v>
      </c>
      <c r="I16" s="27">
        <f>I17</f>
        <v>367.26079999999996</v>
      </c>
      <c r="J16" s="88">
        <f t="shared" si="0"/>
        <v>48.594072261183662</v>
      </c>
    </row>
    <row r="17" spans="1:10" ht="15.75">
      <c r="A17" s="112"/>
      <c r="B17" s="24" t="s">
        <v>18</v>
      </c>
      <c r="C17" s="10" t="s">
        <v>11</v>
      </c>
      <c r="D17" s="25" t="s">
        <v>13</v>
      </c>
      <c r="E17" s="25" t="s">
        <v>15</v>
      </c>
      <c r="F17" s="22" t="s">
        <v>19</v>
      </c>
      <c r="G17" s="23"/>
      <c r="H17" s="27">
        <f>H18+H21+H24</f>
        <v>755.77283999999997</v>
      </c>
      <c r="I17" s="27">
        <f>I18+I24</f>
        <v>367.26079999999996</v>
      </c>
      <c r="J17" s="88">
        <f t="shared" si="0"/>
        <v>48.594072261183662</v>
      </c>
    </row>
    <row r="18" spans="1:10" ht="15.75">
      <c r="A18" s="112"/>
      <c r="B18" s="24" t="s">
        <v>20</v>
      </c>
      <c r="C18" s="10" t="s">
        <v>11</v>
      </c>
      <c r="D18" s="25" t="s">
        <v>13</v>
      </c>
      <c r="E18" s="25" t="s">
        <v>15</v>
      </c>
      <c r="F18" s="22" t="s">
        <v>21</v>
      </c>
      <c r="G18" s="23"/>
      <c r="H18" s="27">
        <f>H19+H20</f>
        <v>755.77283999999997</v>
      </c>
      <c r="I18" s="27">
        <f>I19+I20</f>
        <v>367.26079999999996</v>
      </c>
      <c r="J18" s="88">
        <f t="shared" si="0"/>
        <v>48.594072261183662</v>
      </c>
    </row>
    <row r="19" spans="1:10" ht="18.75" customHeight="1">
      <c r="A19" s="112"/>
      <c r="B19" s="24" t="s">
        <v>22</v>
      </c>
      <c r="C19" s="10" t="s">
        <v>11</v>
      </c>
      <c r="D19" s="25" t="s">
        <v>13</v>
      </c>
      <c r="E19" s="25" t="s">
        <v>15</v>
      </c>
      <c r="F19" s="22" t="s">
        <v>21</v>
      </c>
      <c r="G19" s="23" t="s">
        <v>23</v>
      </c>
      <c r="H19" s="27">
        <v>580.47069999999997</v>
      </c>
      <c r="I19" s="89">
        <v>282.98874999999998</v>
      </c>
      <c r="J19" s="88">
        <f t="shared" si="0"/>
        <v>48.751599348597615</v>
      </c>
    </row>
    <row r="20" spans="1:10" ht="39.75" customHeight="1">
      <c r="A20" s="112"/>
      <c r="B20" s="24" t="s">
        <v>24</v>
      </c>
      <c r="C20" s="10" t="s">
        <v>11</v>
      </c>
      <c r="D20" s="25" t="s">
        <v>13</v>
      </c>
      <c r="E20" s="25" t="s">
        <v>15</v>
      </c>
      <c r="F20" s="22" t="s">
        <v>21</v>
      </c>
      <c r="G20" s="23" t="s">
        <v>25</v>
      </c>
      <c r="H20" s="27">
        <v>175.30214000000001</v>
      </c>
      <c r="I20" s="89">
        <v>84.272049999999993</v>
      </c>
      <c r="J20" s="88">
        <f t="shared" si="0"/>
        <v>48.072459355031256</v>
      </c>
    </row>
    <row r="21" spans="1:10" ht="39.75" hidden="1" customHeight="1">
      <c r="A21" s="112"/>
      <c r="B21" s="24" t="s">
        <v>26</v>
      </c>
      <c r="C21" s="10" t="s">
        <v>11</v>
      </c>
      <c r="D21" s="25" t="s">
        <v>13</v>
      </c>
      <c r="E21" s="25" t="s">
        <v>15</v>
      </c>
      <c r="F21" s="22" t="s">
        <v>27</v>
      </c>
      <c r="G21" s="23"/>
      <c r="H21" s="27">
        <f>H22+H23</f>
        <v>0</v>
      </c>
      <c r="I21" s="97"/>
      <c r="J21" s="88" t="e">
        <f t="shared" si="0"/>
        <v>#DIV/0!</v>
      </c>
    </row>
    <row r="22" spans="1:10" ht="39.75" hidden="1" customHeight="1">
      <c r="A22" s="112"/>
      <c r="B22" s="24" t="s">
        <v>22</v>
      </c>
      <c r="C22" s="10" t="s">
        <v>11</v>
      </c>
      <c r="D22" s="25" t="s">
        <v>13</v>
      </c>
      <c r="E22" s="25" t="s">
        <v>15</v>
      </c>
      <c r="F22" s="22" t="s">
        <v>27</v>
      </c>
      <c r="G22" s="23" t="s">
        <v>23</v>
      </c>
      <c r="H22" s="27"/>
      <c r="I22" s="97"/>
      <c r="J22" s="88" t="e">
        <f t="shared" si="0"/>
        <v>#DIV/0!</v>
      </c>
    </row>
    <row r="23" spans="1:10" ht="39.75" hidden="1" customHeight="1">
      <c r="A23" s="112"/>
      <c r="B23" s="24" t="s">
        <v>28</v>
      </c>
      <c r="C23" s="10" t="s">
        <v>11</v>
      </c>
      <c r="D23" s="25" t="s">
        <v>13</v>
      </c>
      <c r="E23" s="25" t="s">
        <v>15</v>
      </c>
      <c r="F23" s="22" t="s">
        <v>27</v>
      </c>
      <c r="G23" s="23" t="s">
        <v>25</v>
      </c>
      <c r="H23" s="27"/>
      <c r="I23" s="97"/>
      <c r="J23" s="88" t="e">
        <f t="shared" si="0"/>
        <v>#DIV/0!</v>
      </c>
    </row>
    <row r="24" spans="1:10" ht="24" hidden="1" customHeight="1">
      <c r="A24" s="112"/>
      <c r="B24" s="24" t="s">
        <v>145</v>
      </c>
      <c r="C24" s="10" t="s">
        <v>11</v>
      </c>
      <c r="D24" s="25" t="s">
        <v>13</v>
      </c>
      <c r="E24" s="25" t="s">
        <v>15</v>
      </c>
      <c r="F24" s="22" t="s">
        <v>27</v>
      </c>
      <c r="G24" s="23"/>
      <c r="H24" s="78">
        <f>H25+H26</f>
        <v>0</v>
      </c>
      <c r="I24" s="78">
        <f>I25+I26</f>
        <v>0</v>
      </c>
      <c r="J24" s="88" t="e">
        <f t="shared" si="0"/>
        <v>#DIV/0!</v>
      </c>
    </row>
    <row r="25" spans="1:10" ht="24.75" hidden="1" customHeight="1">
      <c r="A25" s="112"/>
      <c r="B25" s="24" t="s">
        <v>22</v>
      </c>
      <c r="C25" s="10" t="s">
        <v>11</v>
      </c>
      <c r="D25" s="25" t="s">
        <v>13</v>
      </c>
      <c r="E25" s="25" t="s">
        <v>15</v>
      </c>
      <c r="F25" s="22" t="s">
        <v>27</v>
      </c>
      <c r="G25" s="23" t="s">
        <v>23</v>
      </c>
      <c r="H25" s="78">
        <v>0</v>
      </c>
      <c r="I25" s="89">
        <v>0</v>
      </c>
      <c r="J25" s="88" t="e">
        <f t="shared" si="0"/>
        <v>#DIV/0!</v>
      </c>
    </row>
    <row r="26" spans="1:10" ht="39.75" hidden="1" customHeight="1">
      <c r="A26" s="112"/>
      <c r="B26" s="24" t="s">
        <v>24</v>
      </c>
      <c r="C26" s="10" t="s">
        <v>11</v>
      </c>
      <c r="D26" s="25" t="s">
        <v>13</v>
      </c>
      <c r="E26" s="25" t="s">
        <v>15</v>
      </c>
      <c r="F26" s="22" t="s">
        <v>27</v>
      </c>
      <c r="G26" s="23" t="s">
        <v>25</v>
      </c>
      <c r="H26" s="78">
        <v>0</v>
      </c>
      <c r="I26" s="89">
        <v>0</v>
      </c>
      <c r="J26" s="88" t="e">
        <f t="shared" si="0"/>
        <v>#DIV/0!</v>
      </c>
    </row>
    <row r="27" spans="1:10" ht="38.25">
      <c r="A27" s="112"/>
      <c r="B27" s="20" t="s">
        <v>29</v>
      </c>
      <c r="C27" s="10" t="s">
        <v>11</v>
      </c>
      <c r="D27" s="26" t="s">
        <v>13</v>
      </c>
      <c r="E27" s="26" t="s">
        <v>30</v>
      </c>
      <c r="F27" s="22"/>
      <c r="G27" s="23"/>
      <c r="H27" s="12">
        <f>H28</f>
        <v>896.44364999999993</v>
      </c>
      <c r="I27" s="12">
        <f>I28</f>
        <v>437.13751999999999</v>
      </c>
      <c r="J27" s="88">
        <f>I27/H27*100</f>
        <v>48.763524623103756</v>
      </c>
    </row>
    <row r="28" spans="1:10" ht="15.75">
      <c r="A28" s="112"/>
      <c r="B28" s="24" t="s">
        <v>16</v>
      </c>
      <c r="C28" s="10" t="s">
        <v>11</v>
      </c>
      <c r="D28" s="25" t="s">
        <v>13</v>
      </c>
      <c r="E28" s="25" t="s">
        <v>30</v>
      </c>
      <c r="F28" s="22" t="s">
        <v>17</v>
      </c>
      <c r="G28" s="23"/>
      <c r="H28" s="27">
        <f>H29</f>
        <v>896.44364999999993</v>
      </c>
      <c r="I28" s="27">
        <f>I29</f>
        <v>437.13751999999999</v>
      </c>
      <c r="J28" s="88">
        <f>I28/H28*100</f>
        <v>48.763524623103756</v>
      </c>
    </row>
    <row r="29" spans="1:10" ht="15.75">
      <c r="A29" s="112"/>
      <c r="B29" s="24" t="s">
        <v>18</v>
      </c>
      <c r="C29" s="10" t="s">
        <v>11</v>
      </c>
      <c r="D29" s="25" t="s">
        <v>13</v>
      </c>
      <c r="E29" s="25" t="s">
        <v>30</v>
      </c>
      <c r="F29" s="22" t="s">
        <v>19</v>
      </c>
      <c r="G29" s="23"/>
      <c r="H29" s="27">
        <f>H30+H38+H40</f>
        <v>896.44364999999993</v>
      </c>
      <c r="I29" s="27">
        <f>I30+I38+I40</f>
        <v>437.13751999999999</v>
      </c>
      <c r="J29" s="88">
        <f>I29/H29*100</f>
        <v>48.763524623103756</v>
      </c>
    </row>
    <row r="30" spans="1:10" ht="15.75">
      <c r="A30" s="112"/>
      <c r="B30" s="24" t="s">
        <v>20</v>
      </c>
      <c r="C30" s="10" t="s">
        <v>11</v>
      </c>
      <c r="D30" s="25" t="s">
        <v>13</v>
      </c>
      <c r="E30" s="25" t="s">
        <v>30</v>
      </c>
      <c r="F30" s="22" t="s">
        <v>21</v>
      </c>
      <c r="G30" s="23"/>
      <c r="H30" s="27">
        <f>H31+H32+H35+H36+H37</f>
        <v>432.98363000000001</v>
      </c>
      <c r="I30" s="27">
        <f>I31+I32+I35+I36+I37</f>
        <v>336.82483000000002</v>
      </c>
      <c r="J30" s="88">
        <f>I30/H30*100</f>
        <v>77.791585330835716</v>
      </c>
    </row>
    <row r="31" spans="1:10" ht="15.75">
      <c r="A31" s="112"/>
      <c r="B31" s="24" t="s">
        <v>22</v>
      </c>
      <c r="C31" s="10" t="s">
        <v>11</v>
      </c>
      <c r="D31" s="25" t="s">
        <v>13</v>
      </c>
      <c r="E31" s="25" t="s">
        <v>30</v>
      </c>
      <c r="F31" s="22" t="s">
        <v>21</v>
      </c>
      <c r="G31" s="23" t="s">
        <v>23</v>
      </c>
      <c r="H31" s="27">
        <v>332.55270999999999</v>
      </c>
      <c r="I31" s="89">
        <v>259.62581</v>
      </c>
      <c r="J31" s="88">
        <f t="shared" si="0"/>
        <v>78.070574135450585</v>
      </c>
    </row>
    <row r="32" spans="1:10" ht="38.25">
      <c r="A32" s="112"/>
      <c r="B32" s="24" t="s">
        <v>24</v>
      </c>
      <c r="C32" s="10" t="s">
        <v>11</v>
      </c>
      <c r="D32" s="25" t="s">
        <v>13</v>
      </c>
      <c r="E32" s="25" t="s">
        <v>30</v>
      </c>
      <c r="F32" s="22" t="s">
        <v>21</v>
      </c>
      <c r="G32" s="23" t="s">
        <v>25</v>
      </c>
      <c r="H32" s="27">
        <v>100.43092</v>
      </c>
      <c r="I32" s="89">
        <v>77.199020000000004</v>
      </c>
      <c r="J32" s="88">
        <f t="shared" si="0"/>
        <v>76.867781356578234</v>
      </c>
    </row>
    <row r="33" spans="1:10" ht="25.5" hidden="1">
      <c r="A33" s="112"/>
      <c r="B33" s="28" t="s">
        <v>35</v>
      </c>
      <c r="C33" s="10" t="s">
        <v>11</v>
      </c>
      <c r="D33" s="25" t="s">
        <v>13</v>
      </c>
      <c r="E33" s="25" t="s">
        <v>30</v>
      </c>
      <c r="F33" s="22" t="s">
        <v>21</v>
      </c>
      <c r="G33" s="23"/>
      <c r="H33" s="27">
        <f>H34</f>
        <v>0</v>
      </c>
      <c r="I33" s="89"/>
      <c r="J33" s="88" t="e">
        <f t="shared" si="0"/>
        <v>#DIV/0!</v>
      </c>
    </row>
    <row r="34" spans="1:10" ht="15.75" hidden="1">
      <c r="A34" s="112"/>
      <c r="B34" s="24" t="s">
        <v>36</v>
      </c>
      <c r="C34" s="10" t="s">
        <v>11</v>
      </c>
      <c r="D34" s="25" t="s">
        <v>13</v>
      </c>
      <c r="E34" s="25" t="s">
        <v>30</v>
      </c>
      <c r="F34" s="22" t="s">
        <v>21</v>
      </c>
      <c r="G34" s="23" t="s">
        <v>37</v>
      </c>
      <c r="H34" s="27"/>
      <c r="I34" s="89"/>
      <c r="J34" s="88" t="e">
        <f t="shared" si="0"/>
        <v>#DIV/0!</v>
      </c>
    </row>
    <row r="35" spans="1:10" ht="15.75" hidden="1">
      <c r="A35" s="112"/>
      <c r="B35" s="24"/>
      <c r="C35" s="10" t="s">
        <v>11</v>
      </c>
      <c r="D35" s="25" t="s">
        <v>13</v>
      </c>
      <c r="E35" s="25" t="s">
        <v>30</v>
      </c>
      <c r="F35" s="22" t="s">
        <v>21</v>
      </c>
      <c r="G35" s="23"/>
      <c r="H35" s="27"/>
      <c r="I35" s="89"/>
      <c r="J35" s="88" t="e">
        <f t="shared" si="0"/>
        <v>#DIV/0!</v>
      </c>
    </row>
    <row r="36" spans="1:10" ht="15.75" hidden="1">
      <c r="A36" s="112"/>
      <c r="B36" s="24"/>
      <c r="C36" s="10" t="s">
        <v>11</v>
      </c>
      <c r="D36" s="25" t="s">
        <v>13</v>
      </c>
      <c r="E36" s="25" t="s">
        <v>30</v>
      </c>
      <c r="F36" s="22" t="s">
        <v>21</v>
      </c>
      <c r="G36" s="23"/>
      <c r="H36" s="27"/>
      <c r="I36" s="89"/>
      <c r="J36" s="88" t="e">
        <f t="shared" si="0"/>
        <v>#DIV/0!</v>
      </c>
    </row>
    <row r="37" spans="1:10" ht="15.75" hidden="1">
      <c r="A37" s="112"/>
      <c r="B37" s="24" t="s">
        <v>38</v>
      </c>
      <c r="C37" s="10" t="s">
        <v>11</v>
      </c>
      <c r="D37" s="25" t="s">
        <v>13</v>
      </c>
      <c r="E37" s="25" t="s">
        <v>30</v>
      </c>
      <c r="F37" s="22" t="s">
        <v>21</v>
      </c>
      <c r="G37" s="23" t="s">
        <v>39</v>
      </c>
      <c r="H37" s="27">
        <v>0</v>
      </c>
      <c r="I37" s="89">
        <v>0</v>
      </c>
      <c r="J37" s="88" t="e">
        <f t="shared" si="0"/>
        <v>#DIV/0!</v>
      </c>
    </row>
    <row r="38" spans="1:10" ht="51">
      <c r="A38" s="112"/>
      <c r="B38" s="28" t="s">
        <v>42</v>
      </c>
      <c r="C38" s="10" t="s">
        <v>11</v>
      </c>
      <c r="D38" s="25" t="s">
        <v>13</v>
      </c>
      <c r="E38" s="25" t="s">
        <v>30</v>
      </c>
      <c r="F38" s="22" t="s">
        <v>43</v>
      </c>
      <c r="G38" s="23"/>
      <c r="H38" s="27">
        <f>H39</f>
        <v>1.6</v>
      </c>
      <c r="I38" s="27">
        <f>I39</f>
        <v>0</v>
      </c>
      <c r="J38" s="88">
        <f t="shared" si="0"/>
        <v>0</v>
      </c>
    </row>
    <row r="39" spans="1:10" ht="25.5">
      <c r="A39" s="112"/>
      <c r="B39" s="24" t="s">
        <v>44</v>
      </c>
      <c r="C39" s="10" t="s">
        <v>11</v>
      </c>
      <c r="D39" s="25" t="s">
        <v>13</v>
      </c>
      <c r="E39" s="25" t="s">
        <v>30</v>
      </c>
      <c r="F39" s="22" t="s">
        <v>43</v>
      </c>
      <c r="G39" s="23" t="s">
        <v>39</v>
      </c>
      <c r="H39" s="27">
        <v>1.6</v>
      </c>
      <c r="I39" s="89">
        <v>0</v>
      </c>
      <c r="J39" s="88">
        <f t="shared" si="0"/>
        <v>0</v>
      </c>
    </row>
    <row r="40" spans="1:10" ht="15.75">
      <c r="A40" s="112"/>
      <c r="B40" s="24" t="s">
        <v>45</v>
      </c>
      <c r="C40" s="10" t="s">
        <v>11</v>
      </c>
      <c r="D40" s="25" t="s">
        <v>13</v>
      </c>
      <c r="E40" s="25" t="s">
        <v>30</v>
      </c>
      <c r="F40" s="22" t="s">
        <v>46</v>
      </c>
      <c r="G40" s="23"/>
      <c r="H40" s="27">
        <f>H41+H42+H46+H55+H56+H57</f>
        <v>461.86001999999996</v>
      </c>
      <c r="I40" s="27">
        <f>I41+I42+I46+I55+I56+I57</f>
        <v>100.31269</v>
      </c>
      <c r="J40" s="88">
        <f t="shared" si="0"/>
        <v>21.71928412422448</v>
      </c>
    </row>
    <row r="41" spans="1:10" ht="16.5" customHeight="1">
      <c r="A41" s="112"/>
      <c r="B41" s="24" t="s">
        <v>22</v>
      </c>
      <c r="C41" s="10" t="s">
        <v>11</v>
      </c>
      <c r="D41" s="25" t="s">
        <v>13</v>
      </c>
      <c r="E41" s="25" t="s">
        <v>30</v>
      </c>
      <c r="F41" s="22" t="s">
        <v>46</v>
      </c>
      <c r="G41" s="23" t="s">
        <v>23</v>
      </c>
      <c r="H41" s="27">
        <v>138.54535000000001</v>
      </c>
      <c r="I41" s="89">
        <v>0</v>
      </c>
      <c r="J41" s="88">
        <f t="shared" si="0"/>
        <v>0</v>
      </c>
    </row>
    <row r="42" spans="1:10" ht="41.25" customHeight="1">
      <c r="A42" s="112"/>
      <c r="B42" s="24" t="s">
        <v>24</v>
      </c>
      <c r="C42" s="10" t="s">
        <v>11</v>
      </c>
      <c r="D42" s="25" t="s">
        <v>13</v>
      </c>
      <c r="E42" s="25" t="s">
        <v>30</v>
      </c>
      <c r="F42" s="22" t="s">
        <v>46</v>
      </c>
      <c r="G42" s="23" t="s">
        <v>25</v>
      </c>
      <c r="H42" s="27">
        <v>41.840690000000002</v>
      </c>
      <c r="I42" s="89">
        <v>0</v>
      </c>
      <c r="J42" s="88">
        <f t="shared" si="0"/>
        <v>0</v>
      </c>
    </row>
    <row r="43" spans="1:10" ht="27.75" hidden="1" customHeight="1">
      <c r="A43" s="112"/>
      <c r="B43" s="24" t="s">
        <v>47</v>
      </c>
      <c r="C43" s="10" t="s">
        <v>11</v>
      </c>
      <c r="D43" s="25" t="s">
        <v>13</v>
      </c>
      <c r="E43" s="25" t="s">
        <v>30</v>
      </c>
      <c r="F43" s="22" t="s">
        <v>46</v>
      </c>
      <c r="G43" s="23" t="s">
        <v>48</v>
      </c>
      <c r="H43" s="27"/>
      <c r="I43" s="89"/>
      <c r="J43" s="88" t="e">
        <f t="shared" si="0"/>
        <v>#DIV/0!</v>
      </c>
    </row>
    <row r="44" spans="1:10" ht="27.75" hidden="1" customHeight="1">
      <c r="A44" s="112"/>
      <c r="B44" s="24" t="s">
        <v>31</v>
      </c>
      <c r="C44" s="10" t="s">
        <v>11</v>
      </c>
      <c r="D44" s="25" t="s">
        <v>13</v>
      </c>
      <c r="E44" s="25" t="s">
        <v>30</v>
      </c>
      <c r="F44" s="22" t="s">
        <v>46</v>
      </c>
      <c r="G44" s="23" t="s">
        <v>32</v>
      </c>
      <c r="H44" s="27"/>
      <c r="I44" s="89"/>
      <c r="J44" s="88" t="e">
        <f t="shared" si="0"/>
        <v>#DIV/0!</v>
      </c>
    </row>
    <row r="45" spans="1:10" ht="27.75" hidden="1" customHeight="1">
      <c r="A45" s="112"/>
      <c r="B45" s="24" t="s">
        <v>33</v>
      </c>
      <c r="C45" s="10" t="s">
        <v>11</v>
      </c>
      <c r="D45" s="25" t="s">
        <v>13</v>
      </c>
      <c r="E45" s="25" t="s">
        <v>30</v>
      </c>
      <c r="F45" s="22" t="s">
        <v>46</v>
      </c>
      <c r="G45" s="23" t="s">
        <v>34</v>
      </c>
      <c r="H45" s="27"/>
      <c r="I45" s="89"/>
      <c r="J45" s="88" t="e">
        <f t="shared" si="0"/>
        <v>#DIV/0!</v>
      </c>
    </row>
    <row r="46" spans="1:10" ht="15.75">
      <c r="A46" s="112"/>
      <c r="B46" s="24" t="s">
        <v>49</v>
      </c>
      <c r="C46" s="10" t="s">
        <v>11</v>
      </c>
      <c r="D46" s="25" t="s">
        <v>13</v>
      </c>
      <c r="E46" s="25" t="s">
        <v>30</v>
      </c>
      <c r="F46" s="22" t="s">
        <v>46</v>
      </c>
      <c r="G46" s="23" t="s">
        <v>39</v>
      </c>
      <c r="H46" s="27">
        <v>236.95398</v>
      </c>
      <c r="I46" s="89">
        <v>86.918779999999998</v>
      </c>
      <c r="J46" s="88">
        <f t="shared" si="0"/>
        <v>36.681713470269628</v>
      </c>
    </row>
    <row r="47" spans="1:10" ht="15.75" hidden="1">
      <c r="A47" s="112"/>
      <c r="B47" s="24" t="s">
        <v>50</v>
      </c>
      <c r="C47" s="10" t="s">
        <v>11</v>
      </c>
      <c r="D47" s="25" t="s">
        <v>13</v>
      </c>
      <c r="E47" s="25" t="s">
        <v>30</v>
      </c>
      <c r="F47" s="22" t="s">
        <v>46</v>
      </c>
      <c r="G47" s="23" t="s">
        <v>51</v>
      </c>
      <c r="H47" s="27"/>
      <c r="I47" s="89"/>
      <c r="J47" s="88" t="e">
        <f t="shared" si="0"/>
        <v>#DIV/0!</v>
      </c>
    </row>
    <row r="48" spans="1:10" ht="38.25" hidden="1">
      <c r="A48" s="112"/>
      <c r="B48" s="20" t="s">
        <v>52</v>
      </c>
      <c r="C48" s="10" t="s">
        <v>11</v>
      </c>
      <c r="D48" s="25" t="s">
        <v>13</v>
      </c>
      <c r="E48" s="25" t="s">
        <v>30</v>
      </c>
      <c r="F48" s="22" t="s">
        <v>46</v>
      </c>
      <c r="G48" s="23"/>
      <c r="H48" s="12">
        <v>0</v>
      </c>
      <c r="I48" s="89"/>
      <c r="J48" s="88" t="e">
        <f t="shared" si="0"/>
        <v>#DIV/0!</v>
      </c>
    </row>
    <row r="49" spans="1:10" ht="38.25" hidden="1">
      <c r="A49" s="112"/>
      <c r="B49" s="91" t="s">
        <v>53</v>
      </c>
      <c r="C49" s="10" t="s">
        <v>11</v>
      </c>
      <c r="D49" s="25" t="s">
        <v>13</v>
      </c>
      <c r="E49" s="25" t="s">
        <v>30</v>
      </c>
      <c r="F49" s="22" t="s">
        <v>46</v>
      </c>
      <c r="G49" s="29"/>
      <c r="H49" s="12">
        <f>H50</f>
        <v>202.572</v>
      </c>
      <c r="I49" s="89"/>
      <c r="J49" s="88">
        <f t="shared" si="0"/>
        <v>0</v>
      </c>
    </row>
    <row r="50" spans="1:10" ht="15.75" hidden="1">
      <c r="A50" s="112"/>
      <c r="B50" s="24" t="s">
        <v>54</v>
      </c>
      <c r="C50" s="10" t="s">
        <v>11</v>
      </c>
      <c r="D50" s="25" t="s">
        <v>13</v>
      </c>
      <c r="E50" s="25" t="s">
        <v>30</v>
      </c>
      <c r="F50" s="22" t="s">
        <v>46</v>
      </c>
      <c r="G50" s="30" t="s">
        <v>55</v>
      </c>
      <c r="H50" s="12">
        <v>202.572</v>
      </c>
      <c r="I50" s="89"/>
      <c r="J50" s="88">
        <f t="shared" si="0"/>
        <v>0</v>
      </c>
    </row>
    <row r="51" spans="1:10" ht="39.75" hidden="1" customHeight="1">
      <c r="A51" s="112"/>
      <c r="B51" s="92" t="s">
        <v>56</v>
      </c>
      <c r="C51" s="10" t="s">
        <v>11</v>
      </c>
      <c r="D51" s="25" t="s">
        <v>13</v>
      </c>
      <c r="E51" s="25" t="s">
        <v>30</v>
      </c>
      <c r="F51" s="22" t="s">
        <v>46</v>
      </c>
      <c r="G51" s="31"/>
      <c r="H51" s="12">
        <f>H52</f>
        <v>9.8810000000000002</v>
      </c>
      <c r="I51" s="89"/>
      <c r="J51" s="88">
        <f t="shared" si="0"/>
        <v>0</v>
      </c>
    </row>
    <row r="52" spans="1:10" ht="40.5" hidden="1" customHeight="1">
      <c r="A52" s="112"/>
      <c r="B52" s="92" t="s">
        <v>57</v>
      </c>
      <c r="C52" s="10" t="s">
        <v>11</v>
      </c>
      <c r="D52" s="25" t="s">
        <v>13</v>
      </c>
      <c r="E52" s="25" t="s">
        <v>30</v>
      </c>
      <c r="F52" s="22" t="s">
        <v>46</v>
      </c>
      <c r="G52" s="31" t="s">
        <v>55</v>
      </c>
      <c r="H52" s="12">
        <v>9.8810000000000002</v>
      </c>
      <c r="I52" s="89"/>
      <c r="J52" s="88">
        <f t="shared" si="0"/>
        <v>0</v>
      </c>
    </row>
    <row r="53" spans="1:10" ht="54.75" hidden="1" customHeight="1">
      <c r="A53" s="112"/>
      <c r="B53" s="92" t="s">
        <v>58</v>
      </c>
      <c r="C53" s="10" t="s">
        <v>11</v>
      </c>
      <c r="D53" s="25" t="s">
        <v>13</v>
      </c>
      <c r="E53" s="25" t="s">
        <v>30</v>
      </c>
      <c r="F53" s="22" t="s">
        <v>46</v>
      </c>
      <c r="G53" s="31"/>
      <c r="H53" s="12">
        <f>H54</f>
        <v>0</v>
      </c>
      <c r="I53" s="89"/>
      <c r="J53" s="88" t="e">
        <f t="shared" si="0"/>
        <v>#DIV/0!</v>
      </c>
    </row>
    <row r="54" spans="1:10" ht="40.5" hidden="1" customHeight="1">
      <c r="A54" s="112"/>
      <c r="B54" s="92" t="s">
        <v>44</v>
      </c>
      <c r="C54" s="10" t="s">
        <v>11</v>
      </c>
      <c r="D54" s="25" t="s">
        <v>13</v>
      </c>
      <c r="E54" s="25" t="s">
        <v>30</v>
      </c>
      <c r="F54" s="22" t="s">
        <v>46</v>
      </c>
      <c r="G54" s="31" t="s">
        <v>39</v>
      </c>
      <c r="H54" s="12"/>
      <c r="I54" s="89"/>
      <c r="J54" s="88" t="e">
        <f t="shared" si="0"/>
        <v>#DIV/0!</v>
      </c>
    </row>
    <row r="55" spans="1:10" ht="17.25" customHeight="1">
      <c r="A55" s="112"/>
      <c r="B55" s="92" t="s">
        <v>147</v>
      </c>
      <c r="C55" s="10" t="s">
        <v>11</v>
      </c>
      <c r="D55" s="25" t="s">
        <v>13</v>
      </c>
      <c r="E55" s="25" t="s">
        <v>30</v>
      </c>
      <c r="F55" s="22" t="s">
        <v>46</v>
      </c>
      <c r="G55" s="90" t="s">
        <v>146</v>
      </c>
      <c r="H55" s="27">
        <v>36.520000000000003</v>
      </c>
      <c r="I55" s="89">
        <v>11.13782</v>
      </c>
      <c r="J55" s="88">
        <f>I55/H55*100</f>
        <v>30.497864184008762</v>
      </c>
    </row>
    <row r="56" spans="1:10" ht="19.5" customHeight="1">
      <c r="A56" s="112"/>
      <c r="B56" s="24" t="s">
        <v>149</v>
      </c>
      <c r="C56" s="10" t="s">
        <v>11</v>
      </c>
      <c r="D56" s="25" t="s">
        <v>13</v>
      </c>
      <c r="E56" s="25" t="s">
        <v>30</v>
      </c>
      <c r="F56" s="22" t="s">
        <v>46</v>
      </c>
      <c r="G56" s="90" t="s">
        <v>51</v>
      </c>
      <c r="H56" s="27">
        <v>4</v>
      </c>
      <c r="I56" s="89">
        <v>1.1000000000000001</v>
      </c>
      <c r="J56" s="88">
        <f t="shared" si="0"/>
        <v>27.500000000000004</v>
      </c>
    </row>
    <row r="57" spans="1:10" ht="19.5" customHeight="1">
      <c r="A57" s="112"/>
      <c r="B57" s="92" t="s">
        <v>150</v>
      </c>
      <c r="C57" s="10" t="s">
        <v>11</v>
      </c>
      <c r="D57" s="25" t="s">
        <v>13</v>
      </c>
      <c r="E57" s="25" t="s">
        <v>30</v>
      </c>
      <c r="F57" s="22" t="s">
        <v>46</v>
      </c>
      <c r="G57" s="90" t="s">
        <v>148</v>
      </c>
      <c r="H57" s="27">
        <v>4</v>
      </c>
      <c r="I57" s="89">
        <v>1.1560900000000001</v>
      </c>
      <c r="J57" s="88">
        <f>I57/H57*100</f>
        <v>28.902250000000002</v>
      </c>
    </row>
    <row r="58" spans="1:10" ht="51" customHeight="1">
      <c r="A58" s="112"/>
      <c r="B58" s="20" t="s">
        <v>52</v>
      </c>
      <c r="C58" s="10" t="s">
        <v>11</v>
      </c>
      <c r="D58" s="32" t="s">
        <v>13</v>
      </c>
      <c r="E58" s="32" t="s">
        <v>59</v>
      </c>
      <c r="F58" s="22"/>
      <c r="G58" s="23"/>
      <c r="H58" s="12">
        <f>H59</f>
        <v>303.30020000000002</v>
      </c>
      <c r="I58" s="12">
        <f>I59</f>
        <v>156.28100000000001</v>
      </c>
      <c r="J58" s="88">
        <f t="shared" si="0"/>
        <v>51.526837107262047</v>
      </c>
    </row>
    <row r="59" spans="1:10" ht="14.25" customHeight="1">
      <c r="A59" s="112"/>
      <c r="B59" s="24" t="s">
        <v>16</v>
      </c>
      <c r="C59" s="10" t="s">
        <v>11</v>
      </c>
      <c r="D59" s="25" t="s">
        <v>13</v>
      </c>
      <c r="E59" s="25" t="s">
        <v>59</v>
      </c>
      <c r="F59" s="22" t="s">
        <v>17</v>
      </c>
      <c r="G59" s="31"/>
      <c r="H59" s="27">
        <f>H60</f>
        <v>303.30020000000002</v>
      </c>
      <c r="I59" s="27">
        <f>I60</f>
        <v>156.28100000000001</v>
      </c>
      <c r="J59" s="88">
        <f t="shared" si="0"/>
        <v>51.526837107262047</v>
      </c>
    </row>
    <row r="60" spans="1:10" ht="15" customHeight="1">
      <c r="A60" s="112"/>
      <c r="B60" s="24" t="s">
        <v>18</v>
      </c>
      <c r="C60" s="10" t="s">
        <v>11</v>
      </c>
      <c r="D60" s="25" t="s">
        <v>13</v>
      </c>
      <c r="E60" s="25" t="s">
        <v>59</v>
      </c>
      <c r="F60" s="22" t="s">
        <v>19</v>
      </c>
      <c r="G60" s="31"/>
      <c r="H60" s="27">
        <f>H61+H63</f>
        <v>303.30020000000002</v>
      </c>
      <c r="I60" s="27">
        <f>I61+I63</f>
        <v>156.28100000000001</v>
      </c>
      <c r="J60" s="88">
        <f t="shared" si="0"/>
        <v>51.526837107262047</v>
      </c>
    </row>
    <row r="61" spans="1:10" ht="28.5" customHeight="1">
      <c r="A61" s="112"/>
      <c r="B61" s="28" t="s">
        <v>60</v>
      </c>
      <c r="C61" s="33">
        <v>991</v>
      </c>
      <c r="D61" s="25" t="s">
        <v>13</v>
      </c>
      <c r="E61" s="25" t="s">
        <v>59</v>
      </c>
      <c r="F61" s="22" t="s">
        <v>61</v>
      </c>
      <c r="G61" s="23"/>
      <c r="H61" s="70">
        <f>H62</f>
        <v>293.41919999999999</v>
      </c>
      <c r="I61" s="70">
        <f>I62</f>
        <v>146.4</v>
      </c>
      <c r="J61" s="88">
        <f t="shared" si="0"/>
        <v>49.894485432446139</v>
      </c>
    </row>
    <row r="62" spans="1:10" ht="18.75" customHeight="1">
      <c r="A62" s="112"/>
      <c r="B62" s="24" t="s">
        <v>54</v>
      </c>
      <c r="C62" s="33">
        <v>991</v>
      </c>
      <c r="D62" s="25" t="s">
        <v>13</v>
      </c>
      <c r="E62" s="25" t="s">
        <v>59</v>
      </c>
      <c r="F62" s="22" t="s">
        <v>61</v>
      </c>
      <c r="G62" s="23" t="s">
        <v>55</v>
      </c>
      <c r="H62" s="70">
        <v>293.41919999999999</v>
      </c>
      <c r="I62" s="98">
        <v>146.4</v>
      </c>
      <c r="J62" s="88">
        <f t="shared" si="0"/>
        <v>49.894485432446139</v>
      </c>
    </row>
    <row r="63" spans="1:10" ht="29.25" customHeight="1">
      <c r="A63" s="112"/>
      <c r="B63" s="24" t="s">
        <v>62</v>
      </c>
      <c r="C63" s="33">
        <v>991</v>
      </c>
      <c r="D63" s="25" t="s">
        <v>13</v>
      </c>
      <c r="E63" s="25" t="s">
        <v>59</v>
      </c>
      <c r="F63" s="22" t="s">
        <v>63</v>
      </c>
      <c r="G63" s="23"/>
      <c r="H63" s="70">
        <f>H64</f>
        <v>9.8810000000000002</v>
      </c>
      <c r="I63" s="70">
        <f>I64</f>
        <v>9.8810000000000002</v>
      </c>
      <c r="J63" s="88">
        <f t="shared" si="0"/>
        <v>100</v>
      </c>
    </row>
    <row r="64" spans="1:10" ht="15" customHeight="1">
      <c r="A64" s="112"/>
      <c r="B64" s="24" t="s">
        <v>54</v>
      </c>
      <c r="C64" s="33">
        <v>991</v>
      </c>
      <c r="D64" s="25" t="s">
        <v>13</v>
      </c>
      <c r="E64" s="25" t="s">
        <v>59</v>
      </c>
      <c r="F64" s="22" t="s">
        <v>63</v>
      </c>
      <c r="G64" s="23" t="s">
        <v>55</v>
      </c>
      <c r="H64" s="70">
        <v>9.8810000000000002</v>
      </c>
      <c r="I64" s="98">
        <v>9.8810000000000002</v>
      </c>
      <c r="J64" s="88">
        <f t="shared" si="0"/>
        <v>100</v>
      </c>
    </row>
    <row r="65" spans="1:10" s="37" customFormat="1" ht="15" hidden="1" customHeight="1">
      <c r="A65" s="112"/>
      <c r="B65" s="20" t="s">
        <v>64</v>
      </c>
      <c r="C65" s="34">
        <v>991</v>
      </c>
      <c r="D65" s="26" t="s">
        <v>13</v>
      </c>
      <c r="E65" s="26" t="s">
        <v>65</v>
      </c>
      <c r="F65" s="35"/>
      <c r="G65" s="36"/>
      <c r="H65" s="99">
        <f>H66</f>
        <v>0</v>
      </c>
      <c r="I65" s="100"/>
      <c r="J65" s="88" t="e">
        <f t="shared" si="0"/>
        <v>#DIV/0!</v>
      </c>
    </row>
    <row r="66" spans="1:10" ht="15" hidden="1" customHeight="1">
      <c r="A66" s="112"/>
      <c r="B66" s="24" t="s">
        <v>18</v>
      </c>
      <c r="C66" s="33">
        <v>991</v>
      </c>
      <c r="D66" s="25" t="s">
        <v>13</v>
      </c>
      <c r="E66" s="25" t="s">
        <v>65</v>
      </c>
      <c r="F66" s="22" t="s">
        <v>19</v>
      </c>
      <c r="G66" s="23"/>
      <c r="H66" s="101">
        <f>H68</f>
        <v>0</v>
      </c>
      <c r="I66" s="89"/>
      <c r="J66" s="88" t="e">
        <f t="shared" si="0"/>
        <v>#DIV/0!</v>
      </c>
    </row>
    <row r="67" spans="1:10" ht="15" hidden="1" customHeight="1">
      <c r="A67" s="112"/>
      <c r="B67" s="24"/>
      <c r="C67" s="33">
        <v>991</v>
      </c>
      <c r="D67" s="25" t="s">
        <v>13</v>
      </c>
      <c r="E67" s="25" t="s">
        <v>65</v>
      </c>
      <c r="F67" s="22" t="s">
        <v>41</v>
      </c>
      <c r="G67" s="23"/>
      <c r="H67" s="101">
        <f>H68</f>
        <v>0</v>
      </c>
      <c r="I67" s="89"/>
      <c r="J67" s="88" t="e">
        <f t="shared" si="0"/>
        <v>#DIV/0!</v>
      </c>
    </row>
    <row r="68" spans="1:10" ht="15" hidden="1" customHeight="1">
      <c r="A68" s="112"/>
      <c r="B68" s="24" t="s">
        <v>66</v>
      </c>
      <c r="C68" s="33">
        <v>991</v>
      </c>
      <c r="D68" s="25" t="s">
        <v>13</v>
      </c>
      <c r="E68" s="25" t="s">
        <v>65</v>
      </c>
      <c r="F68" s="22" t="s">
        <v>41</v>
      </c>
      <c r="G68" s="23" t="s">
        <v>39</v>
      </c>
      <c r="H68" s="101"/>
      <c r="I68" s="89"/>
      <c r="J68" s="88" t="e">
        <f t="shared" si="0"/>
        <v>#DIV/0!</v>
      </c>
    </row>
    <row r="69" spans="1:10" ht="14.25">
      <c r="A69" s="112"/>
      <c r="B69" s="20" t="s">
        <v>67</v>
      </c>
      <c r="C69" s="22" t="s">
        <v>11</v>
      </c>
      <c r="D69" s="32" t="s">
        <v>13</v>
      </c>
      <c r="E69" s="32" t="s">
        <v>68</v>
      </c>
      <c r="F69" s="35"/>
      <c r="G69" s="35"/>
      <c r="H69" s="102">
        <f t="shared" ref="H69:I72" si="1">H70</f>
        <v>1</v>
      </c>
      <c r="I69" s="102">
        <f t="shared" si="1"/>
        <v>0</v>
      </c>
      <c r="J69" s="88">
        <f t="shared" si="0"/>
        <v>0</v>
      </c>
    </row>
    <row r="70" spans="1:10">
      <c r="A70" s="112"/>
      <c r="B70" s="24" t="s">
        <v>16</v>
      </c>
      <c r="C70" s="10" t="s">
        <v>11</v>
      </c>
      <c r="D70" s="22" t="s">
        <v>13</v>
      </c>
      <c r="E70" s="22" t="s">
        <v>68</v>
      </c>
      <c r="F70" s="22" t="s">
        <v>17</v>
      </c>
      <c r="G70" s="35"/>
      <c r="H70" s="78">
        <f t="shared" si="1"/>
        <v>1</v>
      </c>
      <c r="I70" s="78">
        <f t="shared" si="1"/>
        <v>0</v>
      </c>
      <c r="J70" s="88">
        <f t="shared" si="0"/>
        <v>0</v>
      </c>
    </row>
    <row r="71" spans="1:10">
      <c r="A71" s="112"/>
      <c r="B71" s="24" t="s">
        <v>18</v>
      </c>
      <c r="C71" s="10" t="s">
        <v>11</v>
      </c>
      <c r="D71" s="22" t="s">
        <v>13</v>
      </c>
      <c r="E71" s="22" t="s">
        <v>68</v>
      </c>
      <c r="F71" s="22" t="s">
        <v>19</v>
      </c>
      <c r="G71" s="35"/>
      <c r="H71" s="78">
        <f t="shared" si="1"/>
        <v>1</v>
      </c>
      <c r="I71" s="78">
        <f t="shared" si="1"/>
        <v>0</v>
      </c>
      <c r="J71" s="88">
        <f t="shared" si="0"/>
        <v>0</v>
      </c>
    </row>
    <row r="72" spans="1:10">
      <c r="A72" s="112"/>
      <c r="B72" s="24" t="s">
        <v>40</v>
      </c>
      <c r="C72" s="22" t="s">
        <v>11</v>
      </c>
      <c r="D72" s="22" t="s">
        <v>13</v>
      </c>
      <c r="E72" s="22" t="s">
        <v>68</v>
      </c>
      <c r="F72" s="22" t="s">
        <v>41</v>
      </c>
      <c r="G72" s="22"/>
      <c r="H72" s="78">
        <f t="shared" si="1"/>
        <v>1</v>
      </c>
      <c r="I72" s="78">
        <f t="shared" si="1"/>
        <v>0</v>
      </c>
      <c r="J72" s="88">
        <f t="shared" si="0"/>
        <v>0</v>
      </c>
    </row>
    <row r="73" spans="1:10">
      <c r="A73" s="112"/>
      <c r="B73" s="24" t="s">
        <v>69</v>
      </c>
      <c r="C73" s="22" t="s">
        <v>11</v>
      </c>
      <c r="D73" s="22" t="s">
        <v>13</v>
      </c>
      <c r="E73" s="22" t="s">
        <v>68</v>
      </c>
      <c r="F73" s="22" t="s">
        <v>41</v>
      </c>
      <c r="G73" s="22" t="s">
        <v>70</v>
      </c>
      <c r="H73" s="103">
        <v>1</v>
      </c>
      <c r="I73" s="89">
        <v>0</v>
      </c>
      <c r="J73" s="88">
        <f t="shared" si="0"/>
        <v>0</v>
      </c>
    </row>
    <row r="74" spans="1:10" ht="14.25">
      <c r="A74" s="112"/>
      <c r="B74" s="20" t="s">
        <v>71</v>
      </c>
      <c r="C74" s="22" t="s">
        <v>11</v>
      </c>
      <c r="D74" s="32" t="s">
        <v>13</v>
      </c>
      <c r="E74" s="32" t="s">
        <v>72</v>
      </c>
      <c r="F74" s="22"/>
      <c r="G74" s="22"/>
      <c r="H74" s="104">
        <f>H86</f>
        <v>509.18589000000003</v>
      </c>
      <c r="I74" s="104">
        <f>I86</f>
        <v>261.89012000000002</v>
      </c>
      <c r="J74" s="88">
        <f t="shared" si="0"/>
        <v>51.433106286586231</v>
      </c>
    </row>
    <row r="75" spans="1:10" hidden="1">
      <c r="A75" s="112"/>
      <c r="B75" s="24" t="s">
        <v>16</v>
      </c>
      <c r="C75" s="10" t="s">
        <v>11</v>
      </c>
      <c r="D75" s="22" t="s">
        <v>13</v>
      </c>
      <c r="E75" s="22" t="s">
        <v>72</v>
      </c>
      <c r="F75" s="22" t="s">
        <v>17</v>
      </c>
      <c r="G75" s="22"/>
      <c r="H75" s="103"/>
      <c r="I75" s="103"/>
      <c r="J75" s="88" t="e">
        <f t="shared" si="0"/>
        <v>#DIV/0!</v>
      </c>
    </row>
    <row r="76" spans="1:10" hidden="1">
      <c r="A76" s="112"/>
      <c r="B76" s="24" t="s">
        <v>18</v>
      </c>
      <c r="C76" s="10" t="s">
        <v>11</v>
      </c>
      <c r="D76" s="22" t="s">
        <v>13</v>
      </c>
      <c r="E76" s="22" t="s">
        <v>72</v>
      </c>
      <c r="F76" s="22" t="s">
        <v>19</v>
      </c>
      <c r="G76" s="22"/>
      <c r="H76" s="103"/>
      <c r="I76" s="103"/>
      <c r="J76" s="88" t="e">
        <f t="shared" si="0"/>
        <v>#DIV/0!</v>
      </c>
    </row>
    <row r="77" spans="1:10" ht="20.25" hidden="1" customHeight="1">
      <c r="A77" s="112"/>
      <c r="B77" s="24" t="s">
        <v>73</v>
      </c>
      <c r="C77" s="22" t="s">
        <v>11</v>
      </c>
      <c r="D77" s="22" t="s">
        <v>13</v>
      </c>
      <c r="E77" s="22" t="s">
        <v>72</v>
      </c>
      <c r="F77" s="22" t="s">
        <v>74</v>
      </c>
      <c r="G77" s="22"/>
      <c r="H77" s="103"/>
      <c r="I77" s="103"/>
      <c r="J77" s="88" t="e">
        <f t="shared" si="0"/>
        <v>#DIV/0!</v>
      </c>
    </row>
    <row r="78" spans="1:10" ht="24.75" hidden="1" customHeight="1">
      <c r="A78" s="112"/>
      <c r="B78" s="24" t="s">
        <v>75</v>
      </c>
      <c r="C78" s="22" t="s">
        <v>11</v>
      </c>
      <c r="D78" s="22" t="s">
        <v>13</v>
      </c>
      <c r="E78" s="22" t="s">
        <v>72</v>
      </c>
      <c r="F78" s="22" t="s">
        <v>74</v>
      </c>
      <c r="G78" s="22" t="s">
        <v>32</v>
      </c>
      <c r="H78" s="103"/>
      <c r="I78" s="103"/>
      <c r="J78" s="88" t="e">
        <f t="shared" ref="J78:J127" si="2">I78/H78*100</f>
        <v>#DIV/0!</v>
      </c>
    </row>
    <row r="79" spans="1:10" ht="38.25" hidden="1" customHeight="1">
      <c r="A79" s="112"/>
      <c r="B79" s="24" t="s">
        <v>76</v>
      </c>
      <c r="C79" s="22" t="s">
        <v>11</v>
      </c>
      <c r="D79" s="22" t="s">
        <v>13</v>
      </c>
      <c r="E79" s="22" t="s">
        <v>72</v>
      </c>
      <c r="F79" s="22" t="s">
        <v>74</v>
      </c>
      <c r="G79" s="22" t="s">
        <v>34</v>
      </c>
      <c r="H79" s="103"/>
      <c r="I79" s="103"/>
      <c r="J79" s="88" t="e">
        <f t="shared" si="2"/>
        <v>#DIV/0!</v>
      </c>
    </row>
    <row r="80" spans="1:10" ht="25.5" hidden="1">
      <c r="A80" s="112"/>
      <c r="B80" s="24" t="s">
        <v>44</v>
      </c>
      <c r="C80" s="22" t="s">
        <v>11</v>
      </c>
      <c r="D80" s="22" t="s">
        <v>13</v>
      </c>
      <c r="E80" s="22" t="s">
        <v>72</v>
      </c>
      <c r="F80" s="22" t="s">
        <v>74</v>
      </c>
      <c r="G80" s="22" t="s">
        <v>39</v>
      </c>
      <c r="H80" s="103"/>
      <c r="I80" s="103"/>
      <c r="J80" s="88" t="e">
        <f t="shared" si="2"/>
        <v>#DIV/0!</v>
      </c>
    </row>
    <row r="81" spans="1:10" ht="38.25" hidden="1">
      <c r="A81" s="112"/>
      <c r="B81" s="38" t="s">
        <v>77</v>
      </c>
      <c r="C81" s="39" t="s">
        <v>11</v>
      </c>
      <c r="D81" s="39" t="s">
        <v>13</v>
      </c>
      <c r="E81" s="39" t="s">
        <v>72</v>
      </c>
      <c r="F81" s="39" t="s">
        <v>78</v>
      </c>
      <c r="G81" s="40"/>
      <c r="H81" s="103"/>
      <c r="I81" s="103"/>
      <c r="J81" s="88" t="e">
        <f t="shared" si="2"/>
        <v>#DIV/0!</v>
      </c>
    </row>
    <row r="82" spans="1:10" hidden="1">
      <c r="A82" s="112"/>
      <c r="B82" s="24" t="s">
        <v>49</v>
      </c>
      <c r="C82" s="39" t="s">
        <v>11</v>
      </c>
      <c r="D82" s="39" t="s">
        <v>13</v>
      </c>
      <c r="E82" s="39" t="s">
        <v>72</v>
      </c>
      <c r="F82" s="39" t="s">
        <v>78</v>
      </c>
      <c r="G82" s="39" t="s">
        <v>39</v>
      </c>
      <c r="H82" s="105"/>
      <c r="I82" s="105"/>
      <c r="J82" s="88" t="e">
        <f t="shared" si="2"/>
        <v>#DIV/0!</v>
      </c>
    </row>
    <row r="83" spans="1:10" hidden="1">
      <c r="A83" s="112"/>
      <c r="B83" s="24" t="s">
        <v>79</v>
      </c>
      <c r="C83" s="39" t="s">
        <v>11</v>
      </c>
      <c r="D83" s="39" t="s">
        <v>13</v>
      </c>
      <c r="E83" s="39" t="s">
        <v>72</v>
      </c>
      <c r="F83" s="39" t="s">
        <v>78</v>
      </c>
      <c r="G83" s="39" t="s">
        <v>80</v>
      </c>
      <c r="H83" s="105"/>
      <c r="I83" s="105"/>
      <c r="J83" s="88" t="e">
        <f t="shared" si="2"/>
        <v>#DIV/0!</v>
      </c>
    </row>
    <row r="84" spans="1:10" ht="25.5" hidden="1">
      <c r="A84" s="112"/>
      <c r="B84" s="24" t="s">
        <v>81</v>
      </c>
      <c r="C84" s="33">
        <v>991</v>
      </c>
      <c r="D84" s="22" t="s">
        <v>13</v>
      </c>
      <c r="E84" s="22" t="s">
        <v>72</v>
      </c>
      <c r="F84" s="22" t="s">
        <v>82</v>
      </c>
      <c r="G84" s="22"/>
      <c r="H84" s="101"/>
      <c r="I84" s="101"/>
      <c r="J84" s="88" t="e">
        <f t="shared" si="2"/>
        <v>#DIV/0!</v>
      </c>
    </row>
    <row r="85" spans="1:10" ht="12" hidden="1" customHeight="1">
      <c r="A85" s="112"/>
      <c r="B85" s="24" t="s">
        <v>54</v>
      </c>
      <c r="C85" s="33">
        <v>991</v>
      </c>
      <c r="D85" s="22" t="s">
        <v>13</v>
      </c>
      <c r="E85" s="22" t="s">
        <v>72</v>
      </c>
      <c r="F85" s="22" t="s">
        <v>82</v>
      </c>
      <c r="G85" s="22" t="s">
        <v>55</v>
      </c>
      <c r="H85" s="27">
        <v>0</v>
      </c>
      <c r="I85" s="27">
        <v>1</v>
      </c>
      <c r="J85" s="88" t="e">
        <f t="shared" si="2"/>
        <v>#DIV/0!</v>
      </c>
    </row>
    <row r="86" spans="1:10" ht="19.5" customHeight="1">
      <c r="A86" s="112"/>
      <c r="B86" s="24" t="s">
        <v>16</v>
      </c>
      <c r="C86" s="95" t="s">
        <v>11</v>
      </c>
      <c r="D86" s="22" t="s">
        <v>13</v>
      </c>
      <c r="E86" s="22" t="s">
        <v>72</v>
      </c>
      <c r="F86" s="22" t="s">
        <v>17</v>
      </c>
      <c r="G86" s="22"/>
      <c r="H86" s="103">
        <f>H87</f>
        <v>509.18589000000003</v>
      </c>
      <c r="I86" s="103">
        <f>I87</f>
        <v>261.89012000000002</v>
      </c>
      <c r="J86" s="88">
        <f t="shared" si="2"/>
        <v>51.433106286586231</v>
      </c>
    </row>
    <row r="87" spans="1:10" ht="12" customHeight="1">
      <c r="A87" s="112"/>
      <c r="B87" s="24" t="s">
        <v>18</v>
      </c>
      <c r="C87" s="95" t="s">
        <v>11</v>
      </c>
      <c r="D87" s="22" t="s">
        <v>13</v>
      </c>
      <c r="E87" s="22" t="s">
        <v>72</v>
      </c>
      <c r="F87" s="22" t="s">
        <v>17</v>
      </c>
      <c r="G87" s="22"/>
      <c r="H87" s="78">
        <f>H88+H91</f>
        <v>509.18589000000003</v>
      </c>
      <c r="I87" s="78">
        <f>I88+I91</f>
        <v>261.89012000000002</v>
      </c>
      <c r="J87" s="88">
        <f>I87/H87*100</f>
        <v>51.433106286586231</v>
      </c>
    </row>
    <row r="88" spans="1:10" ht="26.25" customHeight="1">
      <c r="A88" s="112"/>
      <c r="B88" s="93" t="s">
        <v>73</v>
      </c>
      <c r="C88" s="94">
        <v>991</v>
      </c>
      <c r="D88" s="22" t="s">
        <v>13</v>
      </c>
      <c r="E88" s="22" t="s">
        <v>72</v>
      </c>
      <c r="F88" s="22" t="s">
        <v>74</v>
      </c>
      <c r="G88" s="22"/>
      <c r="H88" s="78">
        <f>H89+H90</f>
        <v>501.18589000000003</v>
      </c>
      <c r="I88" s="78">
        <f>I89+I90</f>
        <v>256.93374</v>
      </c>
      <c r="J88" s="88">
        <f t="shared" si="2"/>
        <v>51.265158322793155</v>
      </c>
    </row>
    <row r="89" spans="1:10" ht="25.5">
      <c r="A89" s="112"/>
      <c r="B89" s="24" t="s">
        <v>75</v>
      </c>
      <c r="C89" s="33">
        <v>991</v>
      </c>
      <c r="D89" s="22" t="s">
        <v>13</v>
      </c>
      <c r="E89" s="22" t="s">
        <v>72</v>
      </c>
      <c r="F89" s="22" t="s">
        <v>74</v>
      </c>
      <c r="G89" s="22" t="s">
        <v>32</v>
      </c>
      <c r="H89" s="78">
        <v>384.93540000000002</v>
      </c>
      <c r="I89" s="89">
        <v>197.33772999999999</v>
      </c>
      <c r="J89" s="88">
        <f t="shared" si="2"/>
        <v>51.265155140317042</v>
      </c>
    </row>
    <row r="90" spans="1:10" ht="38.25">
      <c r="A90" s="112"/>
      <c r="B90" s="24" t="s">
        <v>76</v>
      </c>
      <c r="C90" s="33">
        <v>991</v>
      </c>
      <c r="D90" s="22" t="s">
        <v>13</v>
      </c>
      <c r="E90" s="22" t="s">
        <v>72</v>
      </c>
      <c r="F90" s="22" t="s">
        <v>74</v>
      </c>
      <c r="G90" s="22" t="s">
        <v>34</v>
      </c>
      <c r="H90" s="78">
        <v>116.25049</v>
      </c>
      <c r="I90" s="89">
        <v>59.59601</v>
      </c>
      <c r="J90" s="88">
        <f>I90/H90*100</f>
        <v>51.265168860793622</v>
      </c>
    </row>
    <row r="91" spans="1:10">
      <c r="A91" s="112"/>
      <c r="B91" s="24" t="s">
        <v>40</v>
      </c>
      <c r="C91" s="33">
        <v>991</v>
      </c>
      <c r="D91" s="22" t="s">
        <v>13</v>
      </c>
      <c r="E91" s="22" t="s">
        <v>72</v>
      </c>
      <c r="F91" s="22" t="s">
        <v>41</v>
      </c>
      <c r="G91" s="22"/>
      <c r="H91" s="78">
        <f>H92+H93</f>
        <v>8</v>
      </c>
      <c r="I91" s="87">
        <f>I92+I93</f>
        <v>4.9563800000000002</v>
      </c>
      <c r="J91" s="88"/>
    </row>
    <row r="92" spans="1:10" ht="16.5" customHeight="1">
      <c r="A92" s="112"/>
      <c r="B92" s="24" t="s">
        <v>75</v>
      </c>
      <c r="C92" s="33">
        <v>991</v>
      </c>
      <c r="D92" s="22" t="s">
        <v>13</v>
      </c>
      <c r="E92" s="22" t="s">
        <v>72</v>
      </c>
      <c r="F92" s="22" t="s">
        <v>41</v>
      </c>
      <c r="G92" s="22" t="s">
        <v>32</v>
      </c>
      <c r="H92" s="78">
        <v>6.1440000000000001</v>
      </c>
      <c r="I92" s="89">
        <v>3.80674</v>
      </c>
      <c r="J92" s="88">
        <f>I92/H92*100</f>
        <v>61.958658854166671</v>
      </c>
    </row>
    <row r="93" spans="1:10" ht="38.25">
      <c r="A93" s="112"/>
      <c r="B93" s="24" t="s">
        <v>76</v>
      </c>
      <c r="C93" s="33">
        <v>991</v>
      </c>
      <c r="D93" s="22" t="s">
        <v>13</v>
      </c>
      <c r="E93" s="22" t="s">
        <v>72</v>
      </c>
      <c r="F93" s="22" t="s">
        <v>41</v>
      </c>
      <c r="G93" s="22" t="s">
        <v>34</v>
      </c>
      <c r="H93" s="78">
        <v>1.8560000000000001</v>
      </c>
      <c r="I93" s="89">
        <v>1.14964</v>
      </c>
      <c r="J93" s="88">
        <f>I93/H93*100</f>
        <v>61.941810344827587</v>
      </c>
    </row>
    <row r="94" spans="1:10" ht="15.75">
      <c r="A94" s="112"/>
      <c r="B94" s="41" t="s">
        <v>83</v>
      </c>
      <c r="C94" s="14">
        <v>991</v>
      </c>
      <c r="D94" s="42" t="s">
        <v>15</v>
      </c>
      <c r="E94" s="42"/>
      <c r="F94" s="43"/>
      <c r="G94" s="44"/>
      <c r="H94" s="19">
        <f t="shared" ref="H94:I97" si="3">H95</f>
        <v>177.10000000000002</v>
      </c>
      <c r="I94" s="19">
        <f t="shared" si="3"/>
        <v>77.129469999999998</v>
      </c>
      <c r="J94" s="88">
        <f t="shared" si="2"/>
        <v>43.551366459627324</v>
      </c>
    </row>
    <row r="95" spans="1:10" ht="15.75">
      <c r="A95" s="112"/>
      <c r="B95" s="45" t="s">
        <v>84</v>
      </c>
      <c r="C95" s="46">
        <v>991</v>
      </c>
      <c r="D95" s="25" t="s">
        <v>15</v>
      </c>
      <c r="E95" s="25" t="s">
        <v>85</v>
      </c>
      <c r="F95" s="22"/>
      <c r="G95" s="23"/>
      <c r="H95" s="12">
        <f t="shared" si="3"/>
        <v>177.10000000000002</v>
      </c>
      <c r="I95" s="12">
        <f t="shared" si="3"/>
        <v>77.129469999999998</v>
      </c>
      <c r="J95" s="88">
        <f t="shared" si="2"/>
        <v>43.551366459627324</v>
      </c>
    </row>
    <row r="96" spans="1:10" ht="15.75">
      <c r="A96" s="112"/>
      <c r="B96" s="24" t="s">
        <v>16</v>
      </c>
      <c r="C96" s="10" t="s">
        <v>11</v>
      </c>
      <c r="D96" s="25" t="s">
        <v>15</v>
      </c>
      <c r="E96" s="25" t="s">
        <v>85</v>
      </c>
      <c r="F96" s="22" t="s">
        <v>17</v>
      </c>
      <c r="G96" s="23"/>
      <c r="H96" s="27">
        <f t="shared" si="3"/>
        <v>177.10000000000002</v>
      </c>
      <c r="I96" s="27">
        <f t="shared" si="3"/>
        <v>77.129469999999998</v>
      </c>
      <c r="J96" s="88">
        <f t="shared" si="2"/>
        <v>43.551366459627324</v>
      </c>
    </row>
    <row r="97" spans="1:10" ht="15.75">
      <c r="A97" s="112"/>
      <c r="B97" s="24" t="s">
        <v>18</v>
      </c>
      <c r="C97" s="10" t="s">
        <v>11</v>
      </c>
      <c r="D97" s="25" t="s">
        <v>15</v>
      </c>
      <c r="E97" s="25" t="s">
        <v>85</v>
      </c>
      <c r="F97" s="22" t="s">
        <v>19</v>
      </c>
      <c r="G97" s="23"/>
      <c r="H97" s="27">
        <f t="shared" si="3"/>
        <v>177.10000000000002</v>
      </c>
      <c r="I97" s="27">
        <f t="shared" si="3"/>
        <v>77.129469999999998</v>
      </c>
      <c r="J97" s="88">
        <f t="shared" si="2"/>
        <v>43.551366459627324</v>
      </c>
    </row>
    <row r="98" spans="1:10" ht="27" customHeight="1">
      <c r="A98" s="112"/>
      <c r="B98" s="47" t="s">
        <v>86</v>
      </c>
      <c r="C98" s="46">
        <v>991</v>
      </c>
      <c r="D98" s="25" t="s">
        <v>15</v>
      </c>
      <c r="E98" s="25" t="s">
        <v>85</v>
      </c>
      <c r="F98" s="22" t="s">
        <v>87</v>
      </c>
      <c r="G98" s="23"/>
      <c r="H98" s="27">
        <f>H99+H100+H101+H102+H103</f>
        <v>177.10000000000002</v>
      </c>
      <c r="I98" s="27">
        <f>I99+I100+I101+I102+I103</f>
        <v>77.129469999999998</v>
      </c>
      <c r="J98" s="88">
        <f t="shared" si="2"/>
        <v>43.551366459627324</v>
      </c>
    </row>
    <row r="99" spans="1:10" ht="14.25" customHeight="1">
      <c r="A99" s="112"/>
      <c r="B99" s="24" t="s">
        <v>22</v>
      </c>
      <c r="C99" s="46">
        <v>991</v>
      </c>
      <c r="D99" s="25" t="s">
        <v>15</v>
      </c>
      <c r="E99" s="25" t="s">
        <v>85</v>
      </c>
      <c r="F99" s="22" t="s">
        <v>87</v>
      </c>
      <c r="G99" s="40" t="s">
        <v>23</v>
      </c>
      <c r="H99" s="27">
        <v>116.94240000000001</v>
      </c>
      <c r="I99" s="89">
        <v>58.471200000000003</v>
      </c>
      <c r="J99" s="88">
        <f t="shared" si="2"/>
        <v>50</v>
      </c>
    </row>
    <row r="100" spans="1:10" ht="42" customHeight="1">
      <c r="A100" s="112"/>
      <c r="B100" s="24" t="s">
        <v>24</v>
      </c>
      <c r="C100" s="46">
        <v>991</v>
      </c>
      <c r="D100" s="25" t="s">
        <v>15</v>
      </c>
      <c r="E100" s="25" t="s">
        <v>85</v>
      </c>
      <c r="F100" s="22" t="s">
        <v>87</v>
      </c>
      <c r="G100" s="40" t="s">
        <v>25</v>
      </c>
      <c r="H100" s="27">
        <v>33.222659999999998</v>
      </c>
      <c r="I100" s="89">
        <v>17.658270000000002</v>
      </c>
      <c r="J100" s="88">
        <f t="shared" si="2"/>
        <v>53.151282889449561</v>
      </c>
    </row>
    <row r="101" spans="1:10" ht="29.25" hidden="1" customHeight="1">
      <c r="A101" s="112"/>
      <c r="B101" s="24" t="s">
        <v>47</v>
      </c>
      <c r="C101" s="46">
        <v>991</v>
      </c>
      <c r="D101" s="25" t="s">
        <v>15</v>
      </c>
      <c r="E101" s="25" t="s">
        <v>85</v>
      </c>
      <c r="F101" s="22" t="s">
        <v>87</v>
      </c>
      <c r="G101" s="23" t="s">
        <v>48</v>
      </c>
      <c r="H101" s="27"/>
      <c r="I101" s="89"/>
      <c r="J101" s="88" t="e">
        <f t="shared" si="2"/>
        <v>#DIV/0!</v>
      </c>
    </row>
    <row r="102" spans="1:10" ht="28.5" hidden="1" customHeight="1">
      <c r="A102" s="112"/>
      <c r="B102" s="24" t="s">
        <v>44</v>
      </c>
      <c r="C102" s="46">
        <v>991</v>
      </c>
      <c r="D102" s="25" t="s">
        <v>15</v>
      </c>
      <c r="E102" s="25" t="s">
        <v>85</v>
      </c>
      <c r="F102" s="22" t="s">
        <v>87</v>
      </c>
      <c r="G102" s="23" t="s">
        <v>39</v>
      </c>
      <c r="H102" s="27"/>
      <c r="I102" s="89"/>
      <c r="J102" s="88" t="e">
        <f t="shared" si="2"/>
        <v>#DIV/0!</v>
      </c>
    </row>
    <row r="103" spans="1:10" ht="17.25" customHeight="1">
      <c r="A103" s="112"/>
      <c r="B103" s="24" t="s">
        <v>38</v>
      </c>
      <c r="C103" s="46">
        <v>991</v>
      </c>
      <c r="D103" s="25" t="s">
        <v>15</v>
      </c>
      <c r="E103" s="25" t="s">
        <v>85</v>
      </c>
      <c r="F103" s="22" t="s">
        <v>87</v>
      </c>
      <c r="G103" s="23" t="s">
        <v>39</v>
      </c>
      <c r="H103" s="27">
        <v>26.934940000000001</v>
      </c>
      <c r="I103" s="89">
        <v>1</v>
      </c>
      <c r="J103" s="88">
        <f t="shared" si="2"/>
        <v>3.7126498147016478</v>
      </c>
    </row>
    <row r="104" spans="1:10" ht="25.5">
      <c r="A104" s="112"/>
      <c r="B104" s="13" t="s">
        <v>88</v>
      </c>
      <c r="C104" s="48">
        <v>991</v>
      </c>
      <c r="D104" s="49" t="s">
        <v>85</v>
      </c>
      <c r="E104" s="49"/>
      <c r="F104" s="50"/>
      <c r="G104" s="51"/>
      <c r="H104" s="52">
        <f t="shared" ref="H104:I106" si="4">H105</f>
        <v>49.537999999999997</v>
      </c>
      <c r="I104" s="52">
        <f t="shared" si="4"/>
        <v>13.295500000000001</v>
      </c>
      <c r="J104" s="88">
        <f t="shared" si="2"/>
        <v>26.838992288748038</v>
      </c>
    </row>
    <row r="105" spans="1:10" ht="25.5">
      <c r="A105" s="112"/>
      <c r="B105" s="20" t="s">
        <v>151</v>
      </c>
      <c r="C105" s="46">
        <v>991</v>
      </c>
      <c r="D105" s="25" t="s">
        <v>85</v>
      </c>
      <c r="E105" s="25" t="s">
        <v>92</v>
      </c>
      <c r="F105" s="22"/>
      <c r="G105" s="23"/>
      <c r="H105" s="12">
        <f t="shared" si="4"/>
        <v>49.537999999999997</v>
      </c>
      <c r="I105" s="12">
        <f t="shared" si="4"/>
        <v>13.295500000000001</v>
      </c>
      <c r="J105" s="88">
        <f t="shared" si="2"/>
        <v>26.838992288748038</v>
      </c>
    </row>
    <row r="106" spans="1:10" ht="15.75">
      <c r="A106" s="112"/>
      <c r="B106" s="24" t="s">
        <v>16</v>
      </c>
      <c r="C106" s="10" t="s">
        <v>11</v>
      </c>
      <c r="D106" s="25" t="s">
        <v>85</v>
      </c>
      <c r="E106" s="25" t="s">
        <v>92</v>
      </c>
      <c r="F106" s="22" t="s">
        <v>17</v>
      </c>
      <c r="G106" s="23"/>
      <c r="H106" s="27">
        <f t="shared" si="4"/>
        <v>49.537999999999997</v>
      </c>
      <c r="I106" s="27">
        <f t="shared" si="4"/>
        <v>13.295500000000001</v>
      </c>
      <c r="J106" s="88">
        <f t="shared" si="2"/>
        <v>26.838992288748038</v>
      </c>
    </row>
    <row r="107" spans="1:10" ht="15.75">
      <c r="A107" s="112"/>
      <c r="B107" s="24" t="s">
        <v>18</v>
      </c>
      <c r="C107" s="10" t="s">
        <v>11</v>
      </c>
      <c r="D107" s="25" t="s">
        <v>85</v>
      </c>
      <c r="E107" s="25" t="s">
        <v>92</v>
      </c>
      <c r="F107" s="22" t="s">
        <v>19</v>
      </c>
      <c r="G107" s="23"/>
      <c r="H107" s="27">
        <f>H110+H119+H121+H123+H125+H108</f>
        <v>49.537999999999997</v>
      </c>
      <c r="I107" s="27">
        <f>I110</f>
        <v>13.295500000000001</v>
      </c>
      <c r="J107" s="88">
        <f t="shared" si="2"/>
        <v>26.838992288748038</v>
      </c>
    </row>
    <row r="108" spans="1:10" ht="15.75">
      <c r="A108" s="112"/>
      <c r="B108" s="24" t="s">
        <v>40</v>
      </c>
      <c r="C108" s="10" t="s">
        <v>11</v>
      </c>
      <c r="D108" s="25" t="s">
        <v>85</v>
      </c>
      <c r="E108" s="25" t="s">
        <v>92</v>
      </c>
      <c r="F108" s="22" t="s">
        <v>78</v>
      </c>
      <c r="G108" s="23"/>
      <c r="H108" s="27">
        <f>H109</f>
        <v>4</v>
      </c>
      <c r="I108" s="27">
        <f>I109</f>
        <v>0</v>
      </c>
      <c r="J108" s="88">
        <f t="shared" si="2"/>
        <v>0</v>
      </c>
    </row>
    <row r="109" spans="1:10" ht="15.75">
      <c r="A109" s="112"/>
      <c r="B109" s="24" t="s">
        <v>38</v>
      </c>
      <c r="C109" s="10" t="s">
        <v>11</v>
      </c>
      <c r="D109" s="25" t="s">
        <v>85</v>
      </c>
      <c r="E109" s="25" t="s">
        <v>92</v>
      </c>
      <c r="F109" s="22" t="s">
        <v>78</v>
      </c>
      <c r="G109" s="23" t="s">
        <v>39</v>
      </c>
      <c r="H109" s="27">
        <v>4</v>
      </c>
      <c r="I109" s="27">
        <v>0</v>
      </c>
      <c r="J109" s="88">
        <f t="shared" si="2"/>
        <v>0</v>
      </c>
    </row>
    <row r="110" spans="1:10" ht="15.75">
      <c r="A110" s="112"/>
      <c r="B110" s="24" t="s">
        <v>40</v>
      </c>
      <c r="C110" s="46">
        <v>991</v>
      </c>
      <c r="D110" s="25" t="s">
        <v>85</v>
      </c>
      <c r="E110" s="25" t="s">
        <v>92</v>
      </c>
      <c r="F110" s="22" t="s">
        <v>41</v>
      </c>
      <c r="G110" s="23"/>
      <c r="H110" s="27">
        <f>H111+H112</f>
        <v>45.537999999999997</v>
      </c>
      <c r="I110" s="27">
        <f>I111+I112</f>
        <v>13.295500000000001</v>
      </c>
      <c r="J110" s="88">
        <f t="shared" si="2"/>
        <v>29.196495234749005</v>
      </c>
    </row>
    <row r="111" spans="1:10" ht="25.5" hidden="1">
      <c r="A111" s="112"/>
      <c r="B111" s="24" t="s">
        <v>47</v>
      </c>
      <c r="C111" s="46">
        <v>991</v>
      </c>
      <c r="D111" s="25" t="s">
        <v>85</v>
      </c>
      <c r="E111" s="25" t="s">
        <v>92</v>
      </c>
      <c r="F111" s="22" t="s">
        <v>41</v>
      </c>
      <c r="G111" s="23" t="s">
        <v>48</v>
      </c>
      <c r="H111" s="27">
        <v>0</v>
      </c>
      <c r="I111" s="89"/>
      <c r="J111" s="88" t="e">
        <f t="shared" si="2"/>
        <v>#DIV/0!</v>
      </c>
    </row>
    <row r="112" spans="1:10" ht="15.75">
      <c r="A112" s="112"/>
      <c r="B112" s="24" t="s">
        <v>49</v>
      </c>
      <c r="C112" s="46">
        <v>991</v>
      </c>
      <c r="D112" s="25" t="s">
        <v>85</v>
      </c>
      <c r="E112" s="25" t="s">
        <v>92</v>
      </c>
      <c r="F112" s="22" t="s">
        <v>41</v>
      </c>
      <c r="G112" s="23" t="s">
        <v>39</v>
      </c>
      <c r="H112" s="27">
        <v>45.537999999999997</v>
      </c>
      <c r="I112" s="89">
        <v>13.295500000000001</v>
      </c>
      <c r="J112" s="88">
        <f t="shared" si="2"/>
        <v>29.196495234749005</v>
      </c>
    </row>
    <row r="113" spans="1:10" ht="25.5" hidden="1">
      <c r="A113" s="112"/>
      <c r="B113" s="20" t="s">
        <v>93</v>
      </c>
      <c r="C113" s="46">
        <v>991</v>
      </c>
      <c r="D113" s="25" t="s">
        <v>85</v>
      </c>
      <c r="E113" s="25" t="s">
        <v>92</v>
      </c>
      <c r="F113" s="22"/>
      <c r="G113" s="23"/>
      <c r="H113" s="12"/>
      <c r="I113" s="89"/>
      <c r="J113" s="88" t="e">
        <f t="shared" si="2"/>
        <v>#DIV/0!</v>
      </c>
    </row>
    <row r="114" spans="1:10" ht="25.5" hidden="1">
      <c r="A114" s="112"/>
      <c r="B114" s="24" t="s">
        <v>94</v>
      </c>
      <c r="C114" s="46">
        <v>991</v>
      </c>
      <c r="D114" s="25" t="s">
        <v>85</v>
      </c>
      <c r="E114" s="25" t="s">
        <v>92</v>
      </c>
      <c r="F114" s="22" t="s">
        <v>95</v>
      </c>
      <c r="G114" s="23"/>
      <c r="H114" s="12"/>
      <c r="I114" s="89"/>
      <c r="J114" s="88" t="e">
        <f t="shared" si="2"/>
        <v>#DIV/0!</v>
      </c>
    </row>
    <row r="115" spans="1:10" ht="41.25" hidden="1" customHeight="1">
      <c r="A115" s="112"/>
      <c r="B115" s="24" t="s">
        <v>89</v>
      </c>
      <c r="C115" s="46">
        <v>991</v>
      </c>
      <c r="D115" s="25" t="s">
        <v>85</v>
      </c>
      <c r="E115" s="25" t="s">
        <v>92</v>
      </c>
      <c r="F115" s="22" t="s">
        <v>95</v>
      </c>
      <c r="G115" s="23" t="s">
        <v>23</v>
      </c>
      <c r="H115" s="12"/>
      <c r="I115" s="89"/>
      <c r="J115" s="88" t="e">
        <f t="shared" si="2"/>
        <v>#DIV/0!</v>
      </c>
    </row>
    <row r="116" spans="1:10" ht="41.25" hidden="1" customHeight="1">
      <c r="A116" s="112"/>
      <c r="B116" s="24" t="s">
        <v>90</v>
      </c>
      <c r="C116" s="46">
        <v>991</v>
      </c>
      <c r="D116" s="25" t="s">
        <v>85</v>
      </c>
      <c r="E116" s="25" t="s">
        <v>92</v>
      </c>
      <c r="F116" s="22" t="s">
        <v>95</v>
      </c>
      <c r="G116" s="23" t="s">
        <v>91</v>
      </c>
      <c r="H116" s="12"/>
      <c r="I116" s="89"/>
      <c r="J116" s="88" t="e">
        <f t="shared" si="2"/>
        <v>#DIV/0!</v>
      </c>
    </row>
    <row r="117" spans="1:10" ht="25.5" hidden="1">
      <c r="A117" s="112"/>
      <c r="B117" s="24" t="s">
        <v>47</v>
      </c>
      <c r="C117" s="46">
        <v>991</v>
      </c>
      <c r="D117" s="25" t="s">
        <v>85</v>
      </c>
      <c r="E117" s="25" t="s">
        <v>92</v>
      </c>
      <c r="F117" s="22" t="s">
        <v>95</v>
      </c>
      <c r="G117" s="23" t="s">
        <v>48</v>
      </c>
      <c r="H117" s="12"/>
      <c r="I117" s="89"/>
      <c r="J117" s="88" t="e">
        <f t="shared" si="2"/>
        <v>#DIV/0!</v>
      </c>
    </row>
    <row r="118" spans="1:10" ht="25.5" hidden="1">
      <c r="A118" s="112"/>
      <c r="B118" s="24" t="s">
        <v>44</v>
      </c>
      <c r="C118" s="46">
        <v>991</v>
      </c>
      <c r="D118" s="25" t="s">
        <v>85</v>
      </c>
      <c r="E118" s="25" t="s">
        <v>92</v>
      </c>
      <c r="F118" s="22" t="s">
        <v>95</v>
      </c>
      <c r="G118" s="23" t="s">
        <v>39</v>
      </c>
      <c r="H118" s="12"/>
      <c r="I118" s="89"/>
      <c r="J118" s="88" t="e">
        <f t="shared" si="2"/>
        <v>#DIV/0!</v>
      </c>
    </row>
    <row r="119" spans="1:10" ht="15.75" hidden="1">
      <c r="A119" s="112"/>
      <c r="B119" s="24" t="s">
        <v>96</v>
      </c>
      <c r="C119" s="46">
        <v>991</v>
      </c>
      <c r="D119" s="25" t="s">
        <v>85</v>
      </c>
      <c r="E119" s="25" t="s">
        <v>92</v>
      </c>
      <c r="F119" s="22" t="s">
        <v>97</v>
      </c>
      <c r="G119" s="23"/>
      <c r="H119" s="12">
        <f>H120</f>
        <v>0</v>
      </c>
      <c r="I119" s="89"/>
      <c r="J119" s="88" t="e">
        <f t="shared" si="2"/>
        <v>#DIV/0!</v>
      </c>
    </row>
    <row r="120" spans="1:10" ht="25.5" hidden="1">
      <c r="A120" s="112"/>
      <c r="B120" s="24" t="s">
        <v>44</v>
      </c>
      <c r="C120" s="46">
        <v>991</v>
      </c>
      <c r="D120" s="25" t="s">
        <v>85</v>
      </c>
      <c r="E120" s="25" t="s">
        <v>92</v>
      </c>
      <c r="F120" s="22" t="s">
        <v>97</v>
      </c>
      <c r="G120" s="23" t="s">
        <v>39</v>
      </c>
      <c r="H120" s="27"/>
      <c r="I120" s="89"/>
      <c r="J120" s="88" t="e">
        <f t="shared" si="2"/>
        <v>#DIV/0!</v>
      </c>
    </row>
    <row r="121" spans="1:10" ht="25.5" hidden="1">
      <c r="A121" s="112"/>
      <c r="B121" s="24" t="s">
        <v>98</v>
      </c>
      <c r="C121" s="46">
        <v>991</v>
      </c>
      <c r="D121" s="25" t="s">
        <v>85</v>
      </c>
      <c r="E121" s="25" t="s">
        <v>92</v>
      </c>
      <c r="F121" s="22" t="s">
        <v>97</v>
      </c>
      <c r="G121" s="23"/>
      <c r="H121" s="27">
        <f>H122</f>
        <v>0</v>
      </c>
      <c r="I121" s="89"/>
      <c r="J121" s="88" t="e">
        <f t="shared" si="2"/>
        <v>#DIV/0!</v>
      </c>
    </row>
    <row r="122" spans="1:10" ht="25.5" hidden="1">
      <c r="A122" s="112"/>
      <c r="B122" s="24" t="s">
        <v>44</v>
      </c>
      <c r="C122" s="46">
        <v>991</v>
      </c>
      <c r="D122" s="25" t="s">
        <v>85</v>
      </c>
      <c r="E122" s="25" t="s">
        <v>92</v>
      </c>
      <c r="F122" s="22" t="s">
        <v>97</v>
      </c>
      <c r="G122" s="23" t="s">
        <v>39</v>
      </c>
      <c r="H122" s="27"/>
      <c r="I122" s="89"/>
      <c r="J122" s="88" t="e">
        <f t="shared" si="2"/>
        <v>#DIV/0!</v>
      </c>
    </row>
    <row r="123" spans="1:10" ht="51" hidden="1">
      <c r="A123" s="112"/>
      <c r="B123" s="24" t="s">
        <v>99</v>
      </c>
      <c r="C123" s="46">
        <v>991</v>
      </c>
      <c r="D123" s="25" t="s">
        <v>85</v>
      </c>
      <c r="E123" s="25" t="s">
        <v>92</v>
      </c>
      <c r="F123" s="22" t="s">
        <v>100</v>
      </c>
      <c r="G123" s="23"/>
      <c r="H123" s="27">
        <f>H124</f>
        <v>0</v>
      </c>
      <c r="I123" s="89"/>
      <c r="J123" s="88" t="e">
        <f t="shared" si="2"/>
        <v>#DIV/0!</v>
      </c>
    </row>
    <row r="124" spans="1:10" ht="25.5" hidden="1">
      <c r="A124" s="112"/>
      <c r="B124" s="24" t="s">
        <v>44</v>
      </c>
      <c r="C124" s="46">
        <v>991</v>
      </c>
      <c r="D124" s="25" t="s">
        <v>85</v>
      </c>
      <c r="E124" s="25" t="s">
        <v>92</v>
      </c>
      <c r="F124" s="22" t="s">
        <v>100</v>
      </c>
      <c r="G124" s="23" t="s">
        <v>39</v>
      </c>
      <c r="H124" s="27"/>
      <c r="I124" s="89"/>
      <c r="J124" s="88" t="e">
        <f t="shared" si="2"/>
        <v>#DIV/0!</v>
      </c>
    </row>
    <row r="125" spans="1:10" ht="15.75" hidden="1">
      <c r="A125" s="112"/>
      <c r="B125" s="24" t="s">
        <v>20</v>
      </c>
      <c r="C125" s="46">
        <v>991</v>
      </c>
      <c r="D125" s="25" t="s">
        <v>85</v>
      </c>
      <c r="E125" s="25" t="s">
        <v>92</v>
      </c>
      <c r="F125" s="22" t="s">
        <v>21</v>
      </c>
      <c r="G125" s="23"/>
      <c r="H125" s="27">
        <f>H126</f>
        <v>0</v>
      </c>
      <c r="I125" s="27">
        <f>I126</f>
        <v>0</v>
      </c>
      <c r="J125" s="88" t="e">
        <f t="shared" si="2"/>
        <v>#DIV/0!</v>
      </c>
    </row>
    <row r="126" spans="1:10" ht="15.75" hidden="1">
      <c r="A126" s="112"/>
      <c r="B126" s="24" t="s">
        <v>49</v>
      </c>
      <c r="C126" s="46">
        <v>991</v>
      </c>
      <c r="D126" s="25" t="s">
        <v>85</v>
      </c>
      <c r="E126" s="25" t="s">
        <v>92</v>
      </c>
      <c r="F126" s="22" t="s">
        <v>21</v>
      </c>
      <c r="G126" s="23" t="s">
        <v>39</v>
      </c>
      <c r="H126" s="27">
        <v>0</v>
      </c>
      <c r="I126" s="89">
        <v>0</v>
      </c>
      <c r="J126" s="88" t="e">
        <f t="shared" si="2"/>
        <v>#DIV/0!</v>
      </c>
    </row>
    <row r="127" spans="1:10" s="37" customFormat="1" ht="15.75">
      <c r="A127" s="112"/>
      <c r="B127" s="20" t="s">
        <v>101</v>
      </c>
      <c r="C127" s="34">
        <v>991</v>
      </c>
      <c r="D127" s="58" t="s">
        <v>30</v>
      </c>
      <c r="E127" s="54">
        <v>12</v>
      </c>
      <c r="F127" s="55"/>
      <c r="G127" s="59"/>
      <c r="H127" s="106">
        <f>H128</f>
        <v>18</v>
      </c>
      <c r="I127" s="100">
        <f>I128</f>
        <v>8</v>
      </c>
      <c r="J127" s="88">
        <f t="shared" si="2"/>
        <v>44.444444444444443</v>
      </c>
    </row>
    <row r="128" spans="1:10" ht="15.75">
      <c r="A128" s="112"/>
      <c r="B128" s="24" t="s">
        <v>16</v>
      </c>
      <c r="C128" s="33">
        <v>991</v>
      </c>
      <c r="D128" s="60" t="s">
        <v>30</v>
      </c>
      <c r="E128" s="56">
        <v>12</v>
      </c>
      <c r="F128" s="53" t="s">
        <v>17</v>
      </c>
      <c r="G128" s="57"/>
      <c r="H128" s="107">
        <f>H129</f>
        <v>18</v>
      </c>
      <c r="I128" s="89">
        <f>I129</f>
        <v>8</v>
      </c>
      <c r="J128" s="88">
        <f t="shared" ref="J128:J191" si="5">I128/H128*100</f>
        <v>44.444444444444443</v>
      </c>
    </row>
    <row r="129" spans="1:10" ht="15.75">
      <c r="A129" s="112"/>
      <c r="B129" s="24" t="s">
        <v>18</v>
      </c>
      <c r="C129" s="33">
        <v>991</v>
      </c>
      <c r="D129" s="60" t="s">
        <v>30</v>
      </c>
      <c r="E129" s="56">
        <v>12</v>
      </c>
      <c r="F129" s="53" t="s">
        <v>19</v>
      </c>
      <c r="G129" s="57"/>
      <c r="H129" s="107">
        <f>H130</f>
        <v>18</v>
      </c>
      <c r="I129" s="89">
        <f>I130</f>
        <v>8</v>
      </c>
      <c r="J129" s="88">
        <f t="shared" si="5"/>
        <v>44.444444444444443</v>
      </c>
    </row>
    <row r="130" spans="1:10" ht="15.75">
      <c r="A130" s="112"/>
      <c r="B130" s="24" t="s">
        <v>40</v>
      </c>
      <c r="C130" s="33">
        <v>991</v>
      </c>
      <c r="D130" s="60" t="s">
        <v>30</v>
      </c>
      <c r="E130" s="56">
        <v>12</v>
      </c>
      <c r="F130" s="53" t="s">
        <v>41</v>
      </c>
      <c r="G130" s="57"/>
      <c r="H130" s="107">
        <f>H131</f>
        <v>18</v>
      </c>
      <c r="I130" s="89">
        <f>I131</f>
        <v>8</v>
      </c>
      <c r="J130" s="88">
        <f t="shared" si="5"/>
        <v>44.444444444444443</v>
      </c>
    </row>
    <row r="131" spans="1:10" ht="25.5">
      <c r="A131" s="112"/>
      <c r="B131" s="24" t="s">
        <v>44</v>
      </c>
      <c r="C131" s="33">
        <v>991</v>
      </c>
      <c r="D131" s="60" t="s">
        <v>30</v>
      </c>
      <c r="E131" s="56">
        <v>12</v>
      </c>
      <c r="F131" s="53" t="s">
        <v>41</v>
      </c>
      <c r="G131" s="57">
        <v>244</v>
      </c>
      <c r="H131" s="107">
        <v>18</v>
      </c>
      <c r="I131" s="89">
        <v>8</v>
      </c>
      <c r="J131" s="88">
        <f t="shared" si="5"/>
        <v>44.444444444444443</v>
      </c>
    </row>
    <row r="132" spans="1:10" ht="15.75">
      <c r="A132" s="112"/>
      <c r="B132" s="13" t="s">
        <v>102</v>
      </c>
      <c r="C132" s="48">
        <v>991</v>
      </c>
      <c r="D132" s="49" t="s">
        <v>103</v>
      </c>
      <c r="E132" s="49"/>
      <c r="F132" s="61"/>
      <c r="G132" s="51"/>
      <c r="H132" s="52">
        <f>H133+H150</f>
        <v>207.31504999999999</v>
      </c>
      <c r="I132" s="52">
        <f>I133+I150</f>
        <v>70.522019999999998</v>
      </c>
      <c r="J132" s="88">
        <f t="shared" si="5"/>
        <v>34.016835729002793</v>
      </c>
    </row>
    <row r="133" spans="1:10" s="68" customFormat="1" ht="15.75">
      <c r="A133" s="112"/>
      <c r="B133" s="62" t="s">
        <v>104</v>
      </c>
      <c r="C133" s="63">
        <v>991</v>
      </c>
      <c r="D133" s="64" t="s">
        <v>103</v>
      </c>
      <c r="E133" s="64" t="s">
        <v>15</v>
      </c>
      <c r="F133" s="65"/>
      <c r="G133" s="66"/>
      <c r="H133" s="67">
        <f>H134</f>
        <v>82.353039999999993</v>
      </c>
      <c r="I133" s="67">
        <f>I134</f>
        <v>19.303039999999999</v>
      </c>
      <c r="J133" s="88">
        <f t="shared" si="5"/>
        <v>23.439377587032613</v>
      </c>
    </row>
    <row r="134" spans="1:10" s="68" customFormat="1" ht="15.75">
      <c r="A134" s="112"/>
      <c r="B134" s="28" t="s">
        <v>16</v>
      </c>
      <c r="C134" s="69" t="s">
        <v>11</v>
      </c>
      <c r="D134" s="64" t="s">
        <v>103</v>
      </c>
      <c r="E134" s="64" t="s">
        <v>15</v>
      </c>
      <c r="F134" s="39" t="s">
        <v>17</v>
      </c>
      <c r="G134" s="66"/>
      <c r="H134" s="70">
        <f>H135</f>
        <v>82.353039999999993</v>
      </c>
      <c r="I134" s="70">
        <f>I135</f>
        <v>19.303039999999999</v>
      </c>
      <c r="J134" s="88">
        <f t="shared" si="5"/>
        <v>23.439377587032613</v>
      </c>
    </row>
    <row r="135" spans="1:10" s="68" customFormat="1" ht="15.75">
      <c r="A135" s="112"/>
      <c r="B135" s="28" t="s">
        <v>18</v>
      </c>
      <c r="C135" s="69" t="s">
        <v>11</v>
      </c>
      <c r="D135" s="64" t="s">
        <v>103</v>
      </c>
      <c r="E135" s="64" t="s">
        <v>15</v>
      </c>
      <c r="F135" s="39" t="s">
        <v>19</v>
      </c>
      <c r="G135" s="66"/>
      <c r="H135" s="70">
        <f>H136+H138+H144+H140+H142+H146+H148</f>
        <v>82.353039999999993</v>
      </c>
      <c r="I135" s="70">
        <f>I136+I138+I144+I140+I142+I146+I148</f>
        <v>19.303039999999999</v>
      </c>
      <c r="J135" s="88">
        <f t="shared" si="5"/>
        <v>23.439377587032613</v>
      </c>
    </row>
    <row r="136" spans="1:10" s="68" customFormat="1" ht="38.25" hidden="1">
      <c r="A136" s="71"/>
      <c r="B136" s="72" t="s">
        <v>77</v>
      </c>
      <c r="C136" s="69" t="s">
        <v>11</v>
      </c>
      <c r="D136" s="64" t="s">
        <v>103</v>
      </c>
      <c r="E136" s="64" t="s">
        <v>15</v>
      </c>
      <c r="F136" s="39" t="s">
        <v>78</v>
      </c>
      <c r="G136" s="40"/>
      <c r="H136" s="108">
        <f>H137</f>
        <v>0</v>
      </c>
      <c r="I136" s="108">
        <f>I137</f>
        <v>0</v>
      </c>
      <c r="J136" s="88" t="e">
        <f t="shared" si="5"/>
        <v>#DIV/0!</v>
      </c>
    </row>
    <row r="137" spans="1:10" s="68" customFormat="1" ht="25.5" hidden="1">
      <c r="A137" s="73"/>
      <c r="B137" s="28" t="s">
        <v>44</v>
      </c>
      <c r="C137" s="69" t="s">
        <v>11</v>
      </c>
      <c r="D137" s="64" t="s">
        <v>103</v>
      </c>
      <c r="E137" s="64" t="s">
        <v>15</v>
      </c>
      <c r="F137" s="39" t="s">
        <v>78</v>
      </c>
      <c r="G137" s="40" t="s">
        <v>39</v>
      </c>
      <c r="H137" s="108"/>
      <c r="I137" s="108"/>
      <c r="J137" s="88" t="e">
        <f t="shared" si="5"/>
        <v>#DIV/0!</v>
      </c>
    </row>
    <row r="138" spans="1:10" s="68" customFormat="1" ht="15.75" hidden="1">
      <c r="A138" s="1"/>
      <c r="B138" s="28" t="s">
        <v>40</v>
      </c>
      <c r="C138" s="69" t="s">
        <v>11</v>
      </c>
      <c r="D138" s="64" t="s">
        <v>103</v>
      </c>
      <c r="E138" s="64" t="s">
        <v>15</v>
      </c>
      <c r="F138" s="39" t="s">
        <v>41</v>
      </c>
      <c r="G138" s="40"/>
      <c r="H138" s="108">
        <f>H139</f>
        <v>0</v>
      </c>
      <c r="I138" s="108">
        <f>I139</f>
        <v>0</v>
      </c>
      <c r="J138" s="88" t="e">
        <f t="shared" si="5"/>
        <v>#DIV/0!</v>
      </c>
    </row>
    <row r="139" spans="1:10" s="68" customFormat="1" ht="25.5" hidden="1">
      <c r="A139" s="1"/>
      <c r="B139" s="28" t="s">
        <v>105</v>
      </c>
      <c r="C139" s="69" t="s">
        <v>11</v>
      </c>
      <c r="D139" s="64" t="s">
        <v>103</v>
      </c>
      <c r="E139" s="64" t="s">
        <v>15</v>
      </c>
      <c r="F139" s="39" t="s">
        <v>41</v>
      </c>
      <c r="G139" s="40" t="s">
        <v>39</v>
      </c>
      <c r="H139" s="108"/>
      <c r="I139" s="108"/>
      <c r="J139" s="88" t="e">
        <f t="shared" si="5"/>
        <v>#DIV/0!</v>
      </c>
    </row>
    <row r="140" spans="1:10" s="68" customFormat="1" ht="38.25" hidden="1">
      <c r="A140" s="1"/>
      <c r="B140" s="74" t="s">
        <v>106</v>
      </c>
      <c r="C140" s="69" t="s">
        <v>11</v>
      </c>
      <c r="D140" s="64" t="s">
        <v>103</v>
      </c>
      <c r="E140" s="64" t="s">
        <v>15</v>
      </c>
      <c r="F140" s="39" t="s">
        <v>78</v>
      </c>
      <c r="G140" s="40"/>
      <c r="H140" s="108">
        <f>H141</f>
        <v>0</v>
      </c>
      <c r="I140" s="108">
        <f>I141</f>
        <v>0</v>
      </c>
      <c r="J140" s="88" t="e">
        <f t="shared" si="5"/>
        <v>#DIV/0!</v>
      </c>
    </row>
    <row r="141" spans="1:10" s="68" customFormat="1" ht="25.5" hidden="1">
      <c r="A141" s="1"/>
      <c r="B141" s="28" t="s">
        <v>44</v>
      </c>
      <c r="C141" s="69" t="s">
        <v>11</v>
      </c>
      <c r="D141" s="64" t="s">
        <v>103</v>
      </c>
      <c r="E141" s="64" t="s">
        <v>15</v>
      </c>
      <c r="F141" s="39" t="s">
        <v>78</v>
      </c>
      <c r="G141" s="40" t="s">
        <v>39</v>
      </c>
      <c r="H141" s="108"/>
      <c r="I141" s="108"/>
      <c r="J141" s="88" t="e">
        <f t="shared" si="5"/>
        <v>#DIV/0!</v>
      </c>
    </row>
    <row r="142" spans="1:10" s="68" customFormat="1" ht="15.75" hidden="1">
      <c r="A142" s="1"/>
      <c r="B142" s="28" t="s">
        <v>40</v>
      </c>
      <c r="C142" s="69" t="s">
        <v>11</v>
      </c>
      <c r="D142" s="64" t="s">
        <v>103</v>
      </c>
      <c r="E142" s="64" t="s">
        <v>15</v>
      </c>
      <c r="F142" s="39" t="s">
        <v>41</v>
      </c>
      <c r="G142" s="40"/>
      <c r="H142" s="108">
        <f>H143</f>
        <v>0</v>
      </c>
      <c r="I142" s="108">
        <f>I143</f>
        <v>0</v>
      </c>
      <c r="J142" s="88" t="e">
        <f t="shared" si="5"/>
        <v>#DIV/0!</v>
      </c>
    </row>
    <row r="143" spans="1:10" s="68" customFormat="1" ht="25.5" hidden="1">
      <c r="A143" s="1"/>
      <c r="B143" s="28" t="s">
        <v>44</v>
      </c>
      <c r="C143" s="69" t="s">
        <v>11</v>
      </c>
      <c r="D143" s="64" t="s">
        <v>103</v>
      </c>
      <c r="E143" s="64" t="s">
        <v>15</v>
      </c>
      <c r="F143" s="39" t="s">
        <v>41</v>
      </c>
      <c r="G143" s="40" t="s">
        <v>39</v>
      </c>
      <c r="H143" s="108"/>
      <c r="I143" s="108"/>
      <c r="J143" s="88" t="e">
        <f t="shared" si="5"/>
        <v>#DIV/0!</v>
      </c>
    </row>
    <row r="144" spans="1:10" s="68" customFormat="1" ht="25.5" hidden="1">
      <c r="A144" s="1"/>
      <c r="B144" s="75" t="s">
        <v>107</v>
      </c>
      <c r="C144" s="63">
        <v>991</v>
      </c>
      <c r="D144" s="25" t="s">
        <v>103</v>
      </c>
      <c r="E144" s="25" t="s">
        <v>15</v>
      </c>
      <c r="F144" s="65" t="s">
        <v>153</v>
      </c>
      <c r="G144" s="66"/>
      <c r="H144" s="70">
        <f>H145</f>
        <v>0</v>
      </c>
      <c r="I144" s="70">
        <f>I145</f>
        <v>0</v>
      </c>
      <c r="J144" s="88" t="e">
        <f t="shared" si="5"/>
        <v>#DIV/0!</v>
      </c>
    </row>
    <row r="145" spans="1:10" s="68" customFormat="1" ht="15.75" hidden="1">
      <c r="A145" s="1"/>
      <c r="B145" s="24" t="s">
        <v>38</v>
      </c>
      <c r="C145" s="63">
        <v>991</v>
      </c>
      <c r="D145" s="25" t="s">
        <v>103</v>
      </c>
      <c r="E145" s="25" t="s">
        <v>15</v>
      </c>
      <c r="F145" s="65" t="s">
        <v>153</v>
      </c>
      <c r="G145" s="66">
        <v>244</v>
      </c>
      <c r="H145" s="70">
        <v>0</v>
      </c>
      <c r="I145" s="109">
        <v>0</v>
      </c>
      <c r="J145" s="88" t="e">
        <f t="shared" si="5"/>
        <v>#DIV/0!</v>
      </c>
    </row>
    <row r="146" spans="1:10" s="68" customFormat="1" ht="15.75">
      <c r="A146" s="1"/>
      <c r="B146" s="24" t="s">
        <v>40</v>
      </c>
      <c r="C146" s="63">
        <v>991</v>
      </c>
      <c r="D146" s="25" t="s">
        <v>103</v>
      </c>
      <c r="E146" s="25" t="s">
        <v>15</v>
      </c>
      <c r="F146" s="65" t="s">
        <v>41</v>
      </c>
      <c r="G146" s="66"/>
      <c r="H146" s="70">
        <f>H147</f>
        <v>0.35304000000000002</v>
      </c>
      <c r="I146" s="70">
        <f>I147</f>
        <v>0.35304000000000002</v>
      </c>
      <c r="J146" s="88">
        <f t="shared" si="5"/>
        <v>100</v>
      </c>
    </row>
    <row r="147" spans="1:10" s="68" customFormat="1" ht="15.75">
      <c r="A147" s="1"/>
      <c r="B147" s="24" t="s">
        <v>152</v>
      </c>
      <c r="C147" s="63">
        <v>991</v>
      </c>
      <c r="D147" s="25" t="s">
        <v>103</v>
      </c>
      <c r="E147" s="25" t="s">
        <v>15</v>
      </c>
      <c r="F147" s="65" t="s">
        <v>41</v>
      </c>
      <c r="G147" s="66">
        <v>247</v>
      </c>
      <c r="H147" s="70">
        <v>0.35304000000000002</v>
      </c>
      <c r="I147" s="109">
        <v>0.35304000000000002</v>
      </c>
      <c r="J147" s="88">
        <f t="shared" si="5"/>
        <v>100</v>
      </c>
    </row>
    <row r="148" spans="1:10" s="68" customFormat="1" ht="38.25">
      <c r="A148" s="1"/>
      <c r="B148" s="24" t="s">
        <v>108</v>
      </c>
      <c r="C148" s="63">
        <v>991</v>
      </c>
      <c r="D148" s="25" t="s">
        <v>103</v>
      </c>
      <c r="E148" s="25" t="s">
        <v>15</v>
      </c>
      <c r="F148" s="65" t="s">
        <v>78</v>
      </c>
      <c r="G148" s="66"/>
      <c r="H148" s="70">
        <f>H149</f>
        <v>82</v>
      </c>
      <c r="I148" s="70">
        <f>I149</f>
        <v>18.95</v>
      </c>
      <c r="J148" s="88">
        <f t="shared" si="5"/>
        <v>23.109756097560975</v>
      </c>
    </row>
    <row r="149" spans="1:10" s="68" customFormat="1" ht="15.75">
      <c r="A149" s="1"/>
      <c r="B149" s="24" t="s">
        <v>38</v>
      </c>
      <c r="C149" s="63">
        <v>991</v>
      </c>
      <c r="D149" s="25" t="s">
        <v>103</v>
      </c>
      <c r="E149" s="25" t="s">
        <v>15</v>
      </c>
      <c r="F149" s="65" t="s">
        <v>78</v>
      </c>
      <c r="G149" s="66">
        <v>244</v>
      </c>
      <c r="H149" s="70">
        <v>82</v>
      </c>
      <c r="I149" s="109">
        <v>18.95</v>
      </c>
      <c r="J149" s="88">
        <f t="shared" si="5"/>
        <v>23.109756097560975</v>
      </c>
    </row>
    <row r="150" spans="1:10" ht="15.75">
      <c r="B150" s="20" t="s">
        <v>109</v>
      </c>
      <c r="C150" s="34">
        <v>991</v>
      </c>
      <c r="D150" s="26" t="s">
        <v>103</v>
      </c>
      <c r="E150" s="26" t="s">
        <v>85</v>
      </c>
      <c r="F150" s="35"/>
      <c r="G150" s="23"/>
      <c r="H150" s="12">
        <f>H153</f>
        <v>124.96200999999999</v>
      </c>
      <c r="I150" s="12">
        <f>I153</f>
        <v>51.218979999999995</v>
      </c>
      <c r="J150" s="88">
        <f t="shared" si="5"/>
        <v>40.987640963841734</v>
      </c>
    </row>
    <row r="151" spans="1:10" ht="29.25" hidden="1" customHeight="1">
      <c r="B151" s="24" t="s">
        <v>110</v>
      </c>
      <c r="C151" s="33">
        <v>988</v>
      </c>
      <c r="D151" s="25" t="s">
        <v>103</v>
      </c>
      <c r="E151" s="25" t="s">
        <v>85</v>
      </c>
      <c r="F151" s="65" t="s">
        <v>111</v>
      </c>
      <c r="G151" s="23"/>
      <c r="H151" s="27">
        <f>H152</f>
        <v>0</v>
      </c>
      <c r="I151" s="27">
        <f>I152</f>
        <v>1</v>
      </c>
      <c r="J151" s="88" t="e">
        <f t="shared" si="5"/>
        <v>#DIV/0!</v>
      </c>
    </row>
    <row r="152" spans="1:10" ht="34.5" hidden="1" customHeight="1">
      <c r="B152" s="24" t="s">
        <v>105</v>
      </c>
      <c r="C152" s="33">
        <v>989</v>
      </c>
      <c r="D152" s="25" t="s">
        <v>103</v>
      </c>
      <c r="E152" s="25" t="s">
        <v>85</v>
      </c>
      <c r="F152" s="65" t="s">
        <v>111</v>
      </c>
      <c r="G152" s="23" t="s">
        <v>39</v>
      </c>
      <c r="H152" s="27">
        <v>0</v>
      </c>
      <c r="I152" s="27">
        <v>1</v>
      </c>
      <c r="J152" s="88" t="e">
        <f t="shared" si="5"/>
        <v>#DIV/0!</v>
      </c>
    </row>
    <row r="153" spans="1:10" ht="14.25" customHeight="1">
      <c r="B153" s="24" t="s">
        <v>16</v>
      </c>
      <c r="C153" s="10" t="s">
        <v>11</v>
      </c>
      <c r="D153" s="25" t="s">
        <v>103</v>
      </c>
      <c r="E153" s="25" t="s">
        <v>85</v>
      </c>
      <c r="F153" s="22" t="s">
        <v>17</v>
      </c>
      <c r="G153" s="23"/>
      <c r="H153" s="27">
        <f>H154+H161</f>
        <v>124.96200999999999</v>
      </c>
      <c r="I153" s="27">
        <f>I154+I161</f>
        <v>51.218979999999995</v>
      </c>
      <c r="J153" s="88">
        <f t="shared" si="5"/>
        <v>40.987640963841734</v>
      </c>
    </row>
    <row r="154" spans="1:10" ht="18" customHeight="1">
      <c r="B154" s="24" t="s">
        <v>18</v>
      </c>
      <c r="C154" s="10" t="s">
        <v>11</v>
      </c>
      <c r="D154" s="25" t="s">
        <v>103</v>
      </c>
      <c r="E154" s="25" t="s">
        <v>85</v>
      </c>
      <c r="F154" s="22" t="s">
        <v>19</v>
      </c>
      <c r="G154" s="23"/>
      <c r="H154" s="27">
        <f>H163+H165+H167+H169</f>
        <v>108.1</v>
      </c>
      <c r="I154" s="27">
        <f>I163+I165+I167+I169</f>
        <v>38.799999999999997</v>
      </c>
      <c r="J154" s="88">
        <f t="shared" si="5"/>
        <v>35.892691951896396</v>
      </c>
    </row>
    <row r="155" spans="1:10" ht="52.5" hidden="1" customHeight="1">
      <c r="B155" s="76" t="s">
        <v>77</v>
      </c>
      <c r="C155" s="39" t="s">
        <v>11</v>
      </c>
      <c r="D155" s="25" t="s">
        <v>103</v>
      </c>
      <c r="E155" s="25" t="s">
        <v>85</v>
      </c>
      <c r="F155" s="39" t="s">
        <v>78</v>
      </c>
      <c r="G155" s="40"/>
      <c r="H155" s="27">
        <f>H156</f>
        <v>0</v>
      </c>
      <c r="I155" s="27">
        <f>I156</f>
        <v>0</v>
      </c>
      <c r="J155" s="88" t="e">
        <f t="shared" si="5"/>
        <v>#DIV/0!</v>
      </c>
    </row>
    <row r="156" spans="1:10" ht="18" hidden="1" customHeight="1">
      <c r="B156" s="24" t="s">
        <v>44</v>
      </c>
      <c r="C156" s="39" t="s">
        <v>11</v>
      </c>
      <c r="D156" s="25" t="s">
        <v>103</v>
      </c>
      <c r="E156" s="25" t="s">
        <v>85</v>
      </c>
      <c r="F156" s="39" t="s">
        <v>78</v>
      </c>
      <c r="G156" s="40" t="s">
        <v>39</v>
      </c>
      <c r="H156" s="27"/>
      <c r="I156" s="27"/>
      <c r="J156" s="88" t="e">
        <f t="shared" si="5"/>
        <v>#DIV/0!</v>
      </c>
    </row>
    <row r="157" spans="1:10" ht="23.25" hidden="1" customHeight="1">
      <c r="B157" s="28" t="s">
        <v>40</v>
      </c>
      <c r="C157" s="33">
        <v>990</v>
      </c>
      <c r="D157" s="25" t="s">
        <v>103</v>
      </c>
      <c r="E157" s="25" t="s">
        <v>85</v>
      </c>
      <c r="F157" s="65" t="s">
        <v>41</v>
      </c>
      <c r="G157" s="23"/>
      <c r="H157" s="27">
        <f>H158</f>
        <v>0</v>
      </c>
      <c r="I157" s="27">
        <f>I158</f>
        <v>0</v>
      </c>
      <c r="J157" s="88" t="e">
        <f t="shared" si="5"/>
        <v>#DIV/0!</v>
      </c>
    </row>
    <row r="158" spans="1:10" ht="25.5" hidden="1">
      <c r="B158" s="24" t="s">
        <v>44</v>
      </c>
      <c r="C158" s="33">
        <v>991</v>
      </c>
      <c r="D158" s="25" t="s">
        <v>103</v>
      </c>
      <c r="E158" s="25" t="s">
        <v>85</v>
      </c>
      <c r="F158" s="65" t="s">
        <v>41</v>
      </c>
      <c r="G158" s="23" t="s">
        <v>39</v>
      </c>
      <c r="H158" s="27"/>
      <c r="I158" s="27"/>
      <c r="J158" s="88" t="e">
        <f t="shared" si="5"/>
        <v>#DIV/0!</v>
      </c>
    </row>
    <row r="159" spans="1:10" ht="25.5" hidden="1">
      <c r="B159" s="24" t="s">
        <v>112</v>
      </c>
      <c r="C159" s="33">
        <v>992</v>
      </c>
      <c r="D159" s="25" t="s">
        <v>103</v>
      </c>
      <c r="E159" s="25" t="s">
        <v>85</v>
      </c>
      <c r="F159" s="65" t="s">
        <v>113</v>
      </c>
      <c r="G159" s="23"/>
      <c r="H159" s="27">
        <f>H160</f>
        <v>0</v>
      </c>
      <c r="I159" s="27">
        <f>I160</f>
        <v>0</v>
      </c>
      <c r="J159" s="88" t="e">
        <f t="shared" si="5"/>
        <v>#DIV/0!</v>
      </c>
    </row>
    <row r="160" spans="1:10" ht="25.5" hidden="1">
      <c r="B160" s="24" t="s">
        <v>105</v>
      </c>
      <c r="C160" s="33">
        <v>993</v>
      </c>
      <c r="D160" s="25" t="s">
        <v>103</v>
      </c>
      <c r="E160" s="25" t="s">
        <v>85</v>
      </c>
      <c r="F160" s="65" t="s">
        <v>113</v>
      </c>
      <c r="G160" s="23" t="s">
        <v>39</v>
      </c>
      <c r="H160" s="27">
        <v>0</v>
      </c>
      <c r="I160" s="27">
        <v>0</v>
      </c>
      <c r="J160" s="88" t="e">
        <f t="shared" si="5"/>
        <v>#DIV/0!</v>
      </c>
    </row>
    <row r="161" spans="1:10" ht="15.75">
      <c r="A161" s="77"/>
      <c r="B161" s="24" t="s">
        <v>40</v>
      </c>
      <c r="C161" s="33">
        <v>991</v>
      </c>
      <c r="D161" s="25" t="s">
        <v>103</v>
      </c>
      <c r="E161" s="25" t="s">
        <v>85</v>
      </c>
      <c r="F161" s="65" t="s">
        <v>41</v>
      </c>
      <c r="G161" s="23"/>
      <c r="H161" s="78">
        <f>H162</f>
        <v>16.862010000000001</v>
      </c>
      <c r="I161" s="78">
        <f>I162</f>
        <v>12.418979999999999</v>
      </c>
      <c r="J161" s="88">
        <f t="shared" si="5"/>
        <v>73.65065018939022</v>
      </c>
    </row>
    <row r="162" spans="1:10" ht="15.75">
      <c r="A162" s="77"/>
      <c r="B162" s="24" t="s">
        <v>66</v>
      </c>
      <c r="C162" s="33">
        <v>991</v>
      </c>
      <c r="D162" s="25" t="s">
        <v>103</v>
      </c>
      <c r="E162" s="25" t="s">
        <v>85</v>
      </c>
      <c r="F162" s="65" t="s">
        <v>41</v>
      </c>
      <c r="G162" s="23" t="s">
        <v>39</v>
      </c>
      <c r="H162" s="78">
        <v>16.862010000000001</v>
      </c>
      <c r="I162" s="78">
        <v>12.418979999999999</v>
      </c>
      <c r="J162" s="88">
        <f t="shared" si="5"/>
        <v>73.65065018939022</v>
      </c>
    </row>
    <row r="163" spans="1:10" ht="15.75" hidden="1">
      <c r="B163" s="24" t="s">
        <v>20</v>
      </c>
      <c r="C163" s="33">
        <v>991</v>
      </c>
      <c r="D163" s="25" t="s">
        <v>103</v>
      </c>
      <c r="E163" s="25" t="s">
        <v>85</v>
      </c>
      <c r="F163" s="22" t="s">
        <v>21</v>
      </c>
      <c r="G163" s="23"/>
      <c r="H163" s="96">
        <f>H164</f>
        <v>0</v>
      </c>
      <c r="I163" s="96">
        <f>I164</f>
        <v>0</v>
      </c>
      <c r="J163" s="88" t="e">
        <f t="shared" si="5"/>
        <v>#DIV/0!</v>
      </c>
    </row>
    <row r="164" spans="1:10" ht="15.75" hidden="1">
      <c r="B164" s="24" t="s">
        <v>38</v>
      </c>
      <c r="C164" s="33">
        <v>991</v>
      </c>
      <c r="D164" s="25" t="s">
        <v>103</v>
      </c>
      <c r="E164" s="25" t="s">
        <v>85</v>
      </c>
      <c r="F164" s="22" t="s">
        <v>21</v>
      </c>
      <c r="G164" s="23" t="s">
        <v>39</v>
      </c>
      <c r="H164" s="78">
        <v>0</v>
      </c>
      <c r="I164" s="89">
        <v>0</v>
      </c>
      <c r="J164" s="88" t="e">
        <f t="shared" si="5"/>
        <v>#DIV/0!</v>
      </c>
    </row>
    <row r="165" spans="1:10" ht="38.25">
      <c r="B165" s="24" t="s">
        <v>114</v>
      </c>
      <c r="C165" s="33">
        <v>991</v>
      </c>
      <c r="D165" s="25" t="s">
        <v>103</v>
      </c>
      <c r="E165" s="25" t="s">
        <v>85</v>
      </c>
      <c r="F165" s="22" t="s">
        <v>115</v>
      </c>
      <c r="G165" s="23"/>
      <c r="H165" s="27">
        <f>H166</f>
        <v>0.1</v>
      </c>
      <c r="I165" s="27">
        <f>I166</f>
        <v>0</v>
      </c>
      <c r="J165" s="88">
        <f t="shared" si="5"/>
        <v>0</v>
      </c>
    </row>
    <row r="166" spans="1:10" ht="15.75">
      <c r="B166" s="24" t="s">
        <v>49</v>
      </c>
      <c r="C166" s="33">
        <v>991</v>
      </c>
      <c r="D166" s="25" t="s">
        <v>103</v>
      </c>
      <c r="E166" s="25" t="s">
        <v>85</v>
      </c>
      <c r="F166" s="22" t="s">
        <v>115</v>
      </c>
      <c r="G166" s="23" t="s">
        <v>55</v>
      </c>
      <c r="H166" s="27">
        <v>0.1</v>
      </c>
      <c r="I166" s="89">
        <v>0</v>
      </c>
      <c r="J166" s="88">
        <f t="shared" si="5"/>
        <v>0</v>
      </c>
    </row>
    <row r="167" spans="1:10" ht="38.25">
      <c r="B167" s="24" t="s">
        <v>108</v>
      </c>
      <c r="C167" s="63">
        <v>991</v>
      </c>
      <c r="D167" s="25" t="s">
        <v>103</v>
      </c>
      <c r="E167" s="25" t="s">
        <v>85</v>
      </c>
      <c r="F167" s="65" t="s">
        <v>78</v>
      </c>
      <c r="G167" s="66"/>
      <c r="H167" s="27">
        <f>H168</f>
        <v>88</v>
      </c>
      <c r="I167" s="27">
        <f>I168</f>
        <v>29.8</v>
      </c>
      <c r="J167" s="88">
        <f t="shared" si="5"/>
        <v>33.86363636363636</v>
      </c>
    </row>
    <row r="168" spans="1:10" ht="15.75">
      <c r="B168" s="24" t="s">
        <v>38</v>
      </c>
      <c r="C168" s="63">
        <v>991</v>
      </c>
      <c r="D168" s="25" t="s">
        <v>103</v>
      </c>
      <c r="E168" s="25" t="s">
        <v>85</v>
      </c>
      <c r="F168" s="65" t="s">
        <v>78</v>
      </c>
      <c r="G168" s="66">
        <v>244</v>
      </c>
      <c r="H168" s="27">
        <v>88</v>
      </c>
      <c r="I168" s="89">
        <v>29.8</v>
      </c>
      <c r="J168" s="88">
        <f t="shared" si="5"/>
        <v>33.86363636363636</v>
      </c>
    </row>
    <row r="169" spans="1:10" ht="51">
      <c r="B169" s="75" t="s">
        <v>116</v>
      </c>
      <c r="C169" s="63">
        <v>991</v>
      </c>
      <c r="D169" s="25" t="s">
        <v>103</v>
      </c>
      <c r="E169" s="25" t="s">
        <v>85</v>
      </c>
      <c r="F169" s="65" t="s">
        <v>117</v>
      </c>
      <c r="G169" s="66"/>
      <c r="H169" s="27">
        <f>H170</f>
        <v>20</v>
      </c>
      <c r="I169" s="27">
        <f>I170</f>
        <v>9</v>
      </c>
      <c r="J169" s="88">
        <f t="shared" si="5"/>
        <v>45</v>
      </c>
    </row>
    <row r="170" spans="1:10" ht="15.75">
      <c r="B170" s="24" t="s">
        <v>38</v>
      </c>
      <c r="C170" s="63">
        <v>991</v>
      </c>
      <c r="D170" s="25" t="s">
        <v>103</v>
      </c>
      <c r="E170" s="25" t="s">
        <v>85</v>
      </c>
      <c r="F170" s="65" t="s">
        <v>117</v>
      </c>
      <c r="G170" s="66">
        <v>244</v>
      </c>
      <c r="H170" s="27">
        <v>20</v>
      </c>
      <c r="I170" s="89">
        <v>9</v>
      </c>
      <c r="J170" s="88">
        <f t="shared" si="5"/>
        <v>45</v>
      </c>
    </row>
    <row r="171" spans="1:10" ht="15.75">
      <c r="B171" s="13" t="s">
        <v>118</v>
      </c>
      <c r="C171" s="79">
        <v>991</v>
      </c>
      <c r="D171" s="80" t="s">
        <v>119</v>
      </c>
      <c r="E171" s="49"/>
      <c r="F171" s="61"/>
      <c r="G171" s="51"/>
      <c r="H171" s="52">
        <f>H172+H199</f>
        <v>672.70226000000002</v>
      </c>
      <c r="I171" s="52">
        <f>I172+I199</f>
        <v>207.81371000000001</v>
      </c>
      <c r="J171" s="88">
        <f t="shared" si="5"/>
        <v>30.89237577409061</v>
      </c>
    </row>
    <row r="172" spans="1:10" ht="15.75">
      <c r="B172" s="20" t="s">
        <v>120</v>
      </c>
      <c r="C172" s="33">
        <v>991</v>
      </c>
      <c r="D172" s="25" t="s">
        <v>119</v>
      </c>
      <c r="E172" s="25" t="s">
        <v>13</v>
      </c>
      <c r="F172" s="22"/>
      <c r="G172" s="23"/>
      <c r="H172" s="12">
        <f>H173</f>
        <v>507.755</v>
      </c>
      <c r="I172" s="12">
        <f>I173</f>
        <v>126.81053</v>
      </c>
      <c r="J172" s="88">
        <f t="shared" si="5"/>
        <v>24.974747663735464</v>
      </c>
    </row>
    <row r="173" spans="1:10" ht="15.75">
      <c r="B173" s="24" t="s">
        <v>16</v>
      </c>
      <c r="C173" s="10" t="s">
        <v>11</v>
      </c>
      <c r="D173" s="25" t="s">
        <v>119</v>
      </c>
      <c r="E173" s="25" t="s">
        <v>13</v>
      </c>
      <c r="F173" s="22" t="s">
        <v>17</v>
      </c>
      <c r="G173" s="23"/>
      <c r="H173" s="27">
        <f>H174</f>
        <v>507.755</v>
      </c>
      <c r="I173" s="27">
        <f>I174</f>
        <v>126.81053</v>
      </c>
      <c r="J173" s="88">
        <f t="shared" si="5"/>
        <v>24.974747663735464</v>
      </c>
    </row>
    <row r="174" spans="1:10" ht="15.75">
      <c r="B174" s="24" t="s">
        <v>18</v>
      </c>
      <c r="C174" s="10" t="s">
        <v>11</v>
      </c>
      <c r="D174" s="25" t="s">
        <v>119</v>
      </c>
      <c r="E174" s="25" t="s">
        <v>13</v>
      </c>
      <c r="F174" s="22" t="s">
        <v>19</v>
      </c>
      <c r="G174" s="23"/>
      <c r="H174" s="27">
        <f>H175+H181+H180</f>
        <v>507.755</v>
      </c>
      <c r="I174" s="27">
        <f>I175+I181+I180</f>
        <v>126.81053</v>
      </c>
      <c r="J174" s="88">
        <f t="shared" si="5"/>
        <v>24.974747663735464</v>
      </c>
    </row>
    <row r="175" spans="1:10" ht="14.25" customHeight="1">
      <c r="B175" s="24" t="s">
        <v>73</v>
      </c>
      <c r="C175" s="22" t="s">
        <v>11</v>
      </c>
      <c r="D175" s="25" t="s">
        <v>119</v>
      </c>
      <c r="E175" s="25" t="s">
        <v>13</v>
      </c>
      <c r="F175" s="22" t="s">
        <v>74</v>
      </c>
      <c r="G175" s="22"/>
      <c r="H175" s="103">
        <f>H178+H179</f>
        <v>89.254999999999995</v>
      </c>
      <c r="I175" s="103">
        <f>I178+I179</f>
        <v>30.81053</v>
      </c>
      <c r="J175" s="88">
        <f t="shared" si="5"/>
        <v>34.51966836591788</v>
      </c>
    </row>
    <row r="176" spans="1:10" ht="24.75" hidden="1" customHeight="1">
      <c r="B176" s="24" t="s">
        <v>75</v>
      </c>
      <c r="C176" s="22" t="s">
        <v>11</v>
      </c>
      <c r="D176" s="25" t="s">
        <v>119</v>
      </c>
      <c r="E176" s="25" t="s">
        <v>13</v>
      </c>
      <c r="F176" s="22" t="s">
        <v>74</v>
      </c>
      <c r="G176" s="22" t="s">
        <v>32</v>
      </c>
      <c r="H176" s="103"/>
      <c r="I176" s="89"/>
      <c r="J176" s="88" t="e">
        <f t="shared" si="5"/>
        <v>#DIV/0!</v>
      </c>
    </row>
    <row r="177" spans="2:10" ht="38.25" hidden="1" customHeight="1">
      <c r="B177" s="24" t="s">
        <v>76</v>
      </c>
      <c r="C177" s="22" t="s">
        <v>11</v>
      </c>
      <c r="D177" s="25" t="s">
        <v>119</v>
      </c>
      <c r="E177" s="25" t="s">
        <v>13</v>
      </c>
      <c r="F177" s="22" t="s">
        <v>74</v>
      </c>
      <c r="G177" s="22" t="s">
        <v>34</v>
      </c>
      <c r="H177" s="103"/>
      <c r="I177" s="89"/>
      <c r="J177" s="88" t="e">
        <f t="shared" si="5"/>
        <v>#DIV/0!</v>
      </c>
    </row>
    <row r="178" spans="2:10" ht="15.75">
      <c r="B178" s="24" t="s">
        <v>49</v>
      </c>
      <c r="C178" s="22" t="s">
        <v>11</v>
      </c>
      <c r="D178" s="25" t="s">
        <v>119</v>
      </c>
      <c r="E178" s="25" t="s">
        <v>13</v>
      </c>
      <c r="F178" s="22" t="s">
        <v>74</v>
      </c>
      <c r="G178" s="22" t="s">
        <v>39</v>
      </c>
      <c r="H178" s="103">
        <v>79.295000000000002</v>
      </c>
      <c r="I178" s="89">
        <v>24.295200000000001</v>
      </c>
      <c r="J178" s="88">
        <f t="shared" si="5"/>
        <v>30.639006242512139</v>
      </c>
    </row>
    <row r="179" spans="2:10" ht="15.75">
      <c r="B179" s="24" t="s">
        <v>152</v>
      </c>
      <c r="C179" s="22" t="s">
        <v>11</v>
      </c>
      <c r="D179" s="25" t="s">
        <v>119</v>
      </c>
      <c r="E179" s="25" t="s">
        <v>13</v>
      </c>
      <c r="F179" s="22" t="s">
        <v>74</v>
      </c>
      <c r="G179" s="22" t="s">
        <v>146</v>
      </c>
      <c r="H179" s="103">
        <v>9.9600000000000009</v>
      </c>
      <c r="I179" s="89">
        <v>6.5153299999999996</v>
      </c>
      <c r="J179" s="88">
        <f>I179/H179*100</f>
        <v>65.414959839357422</v>
      </c>
    </row>
    <row r="180" spans="2:10" ht="15.75">
      <c r="B180" s="91" t="s">
        <v>49</v>
      </c>
      <c r="C180" s="22" t="s">
        <v>11</v>
      </c>
      <c r="D180" s="25" t="s">
        <v>119</v>
      </c>
      <c r="E180" s="25" t="s">
        <v>13</v>
      </c>
      <c r="F180" s="22" t="s">
        <v>78</v>
      </c>
      <c r="G180" s="22" t="s">
        <v>39</v>
      </c>
      <c r="H180" s="103">
        <v>26</v>
      </c>
      <c r="I180" s="89">
        <v>6</v>
      </c>
      <c r="J180" s="88">
        <f>I180/H180*100</f>
        <v>23.076923076923077</v>
      </c>
    </row>
    <row r="181" spans="2:10" ht="38.25">
      <c r="B181" s="81" t="s">
        <v>121</v>
      </c>
      <c r="C181" s="33">
        <v>991</v>
      </c>
      <c r="D181" s="25" t="s">
        <v>119</v>
      </c>
      <c r="E181" s="25" t="s">
        <v>13</v>
      </c>
      <c r="F181" s="22" t="s">
        <v>122</v>
      </c>
      <c r="G181" s="23"/>
      <c r="H181" s="27">
        <f>H182</f>
        <v>392.5</v>
      </c>
      <c r="I181" s="27">
        <f>I182</f>
        <v>90</v>
      </c>
      <c r="J181" s="88">
        <f t="shared" si="5"/>
        <v>22.929936305732486</v>
      </c>
    </row>
    <row r="182" spans="2:10" ht="15.75">
      <c r="B182" s="24" t="s">
        <v>54</v>
      </c>
      <c r="C182" s="33">
        <v>991</v>
      </c>
      <c r="D182" s="25" t="s">
        <v>119</v>
      </c>
      <c r="E182" s="25" t="s">
        <v>13</v>
      </c>
      <c r="F182" s="22" t="s">
        <v>122</v>
      </c>
      <c r="G182" s="23" t="s">
        <v>55</v>
      </c>
      <c r="H182" s="27">
        <v>392.5</v>
      </c>
      <c r="I182" s="89">
        <v>90</v>
      </c>
      <c r="J182" s="88">
        <f t="shared" si="5"/>
        <v>22.929936305732486</v>
      </c>
    </row>
    <row r="183" spans="2:10" ht="33" hidden="1" customHeight="1">
      <c r="B183" s="24" t="s">
        <v>123</v>
      </c>
      <c r="C183" s="33">
        <v>991</v>
      </c>
      <c r="D183" s="25" t="s">
        <v>119</v>
      </c>
      <c r="E183" s="25" t="s">
        <v>13</v>
      </c>
      <c r="F183" s="22" t="s">
        <v>124</v>
      </c>
      <c r="G183" s="23"/>
      <c r="H183" s="27"/>
      <c r="I183" s="89"/>
      <c r="J183" s="88" t="e">
        <f t="shared" si="5"/>
        <v>#DIV/0!</v>
      </c>
    </row>
    <row r="184" spans="2:10" ht="15.75" hidden="1">
      <c r="B184" s="24" t="s">
        <v>54</v>
      </c>
      <c r="C184" s="33">
        <v>991</v>
      </c>
      <c r="D184" s="25" t="s">
        <v>119</v>
      </c>
      <c r="E184" s="25" t="s">
        <v>13</v>
      </c>
      <c r="F184" s="22" t="s">
        <v>124</v>
      </c>
      <c r="G184" s="23" t="s">
        <v>55</v>
      </c>
      <c r="H184" s="27"/>
      <c r="I184" s="89"/>
      <c r="J184" s="88" t="e">
        <f t="shared" si="5"/>
        <v>#DIV/0!</v>
      </c>
    </row>
    <row r="185" spans="2:10" ht="51" hidden="1">
      <c r="B185" s="24" t="s">
        <v>125</v>
      </c>
      <c r="C185" s="33">
        <v>991</v>
      </c>
      <c r="D185" s="25" t="s">
        <v>119</v>
      </c>
      <c r="E185" s="25" t="s">
        <v>13</v>
      </c>
      <c r="F185" s="22" t="s">
        <v>126</v>
      </c>
      <c r="G185" s="23"/>
      <c r="H185" s="27"/>
      <c r="I185" s="89"/>
      <c r="J185" s="88" t="e">
        <f t="shared" si="5"/>
        <v>#DIV/0!</v>
      </c>
    </row>
    <row r="186" spans="2:10" ht="15.75" hidden="1">
      <c r="B186" s="24" t="s">
        <v>54</v>
      </c>
      <c r="C186" s="33">
        <v>991</v>
      </c>
      <c r="D186" s="25" t="s">
        <v>119</v>
      </c>
      <c r="E186" s="25" t="s">
        <v>13</v>
      </c>
      <c r="F186" s="22" t="s">
        <v>126</v>
      </c>
      <c r="G186" s="23" t="s">
        <v>55</v>
      </c>
      <c r="H186" s="27"/>
      <c r="I186" s="89"/>
      <c r="J186" s="88" t="e">
        <f t="shared" si="5"/>
        <v>#DIV/0!</v>
      </c>
    </row>
    <row r="187" spans="2:10" ht="15.75" hidden="1">
      <c r="B187" s="13" t="s">
        <v>127</v>
      </c>
      <c r="C187" s="79">
        <v>991</v>
      </c>
      <c r="D187" s="80" t="s">
        <v>92</v>
      </c>
      <c r="E187" s="49"/>
      <c r="F187" s="61"/>
      <c r="G187" s="51"/>
      <c r="H187" s="110">
        <f>H188</f>
        <v>0</v>
      </c>
      <c r="I187" s="89"/>
      <c r="J187" s="88" t="e">
        <f t="shared" si="5"/>
        <v>#DIV/0!</v>
      </c>
    </row>
    <row r="188" spans="2:10" ht="15.75" hidden="1">
      <c r="B188" s="20" t="s">
        <v>128</v>
      </c>
      <c r="C188" s="33">
        <v>991</v>
      </c>
      <c r="D188" s="25" t="s">
        <v>92</v>
      </c>
      <c r="E188" s="25" t="s">
        <v>13</v>
      </c>
      <c r="F188" s="22"/>
      <c r="G188" s="23"/>
      <c r="H188" s="27">
        <f>H189</f>
        <v>0</v>
      </c>
      <c r="I188" s="89"/>
      <c r="J188" s="88" t="e">
        <f t="shared" si="5"/>
        <v>#DIV/0!</v>
      </c>
    </row>
    <row r="189" spans="2:10" ht="15.75" hidden="1">
      <c r="B189" s="24" t="s">
        <v>16</v>
      </c>
      <c r="C189" s="10" t="s">
        <v>11</v>
      </c>
      <c r="D189" s="25" t="s">
        <v>92</v>
      </c>
      <c r="E189" s="25" t="s">
        <v>13</v>
      </c>
      <c r="F189" s="22" t="s">
        <v>17</v>
      </c>
      <c r="G189" s="23"/>
      <c r="H189" s="27">
        <f>H190</f>
        <v>0</v>
      </c>
      <c r="I189" s="89"/>
      <c r="J189" s="88" t="e">
        <f t="shared" si="5"/>
        <v>#DIV/0!</v>
      </c>
    </row>
    <row r="190" spans="2:10" ht="15.75" hidden="1">
      <c r="B190" s="24" t="s">
        <v>18</v>
      </c>
      <c r="C190" s="10" t="s">
        <v>11</v>
      </c>
      <c r="D190" s="25" t="s">
        <v>92</v>
      </c>
      <c r="E190" s="25" t="s">
        <v>13</v>
      </c>
      <c r="F190" s="22" t="s">
        <v>19</v>
      </c>
      <c r="G190" s="23"/>
      <c r="H190" s="27">
        <f>H191</f>
        <v>0</v>
      </c>
      <c r="I190" s="89"/>
      <c r="J190" s="88" t="e">
        <f t="shared" si="5"/>
        <v>#DIV/0!</v>
      </c>
    </row>
    <row r="191" spans="2:10" ht="15.75" hidden="1">
      <c r="B191" s="82" t="s">
        <v>129</v>
      </c>
      <c r="C191" s="33">
        <v>991</v>
      </c>
      <c r="D191" s="25" t="s">
        <v>92</v>
      </c>
      <c r="E191" s="25" t="s">
        <v>13</v>
      </c>
      <c r="F191" s="22" t="s">
        <v>130</v>
      </c>
      <c r="G191" s="23"/>
      <c r="H191" s="27">
        <f>H192</f>
        <v>0</v>
      </c>
      <c r="I191" s="89"/>
      <c r="J191" s="88" t="e">
        <f t="shared" si="5"/>
        <v>#DIV/0!</v>
      </c>
    </row>
    <row r="192" spans="2:10" ht="19.5" hidden="1" customHeight="1">
      <c r="B192" s="24" t="s">
        <v>131</v>
      </c>
      <c r="C192" s="33">
        <v>990</v>
      </c>
      <c r="D192" s="25" t="s">
        <v>92</v>
      </c>
      <c r="E192" s="25" t="s">
        <v>13</v>
      </c>
      <c r="F192" s="22" t="s">
        <v>130</v>
      </c>
      <c r="G192" s="23" t="s">
        <v>132</v>
      </c>
      <c r="H192" s="27"/>
      <c r="I192" s="89"/>
      <c r="J192" s="88" t="e">
        <f t="shared" ref="J192:J225" si="6">I192/H192*100</f>
        <v>#DIV/0!</v>
      </c>
    </row>
    <row r="193" spans="2:10" ht="15.75" hidden="1">
      <c r="B193" s="13" t="s">
        <v>133</v>
      </c>
      <c r="C193" s="79">
        <v>991</v>
      </c>
      <c r="D193" s="80" t="s">
        <v>68</v>
      </c>
      <c r="E193" s="49"/>
      <c r="F193" s="61"/>
      <c r="G193" s="51"/>
      <c r="H193" s="110">
        <f>H194</f>
        <v>0</v>
      </c>
      <c r="I193" s="89"/>
      <c r="J193" s="88" t="e">
        <f t="shared" si="6"/>
        <v>#DIV/0!</v>
      </c>
    </row>
    <row r="194" spans="2:10" ht="15.75" hidden="1">
      <c r="B194" s="20" t="s">
        <v>134</v>
      </c>
      <c r="C194" s="33">
        <v>991</v>
      </c>
      <c r="D194" s="25" t="s">
        <v>68</v>
      </c>
      <c r="E194" s="25" t="s">
        <v>15</v>
      </c>
      <c r="F194" s="22"/>
      <c r="G194" s="23"/>
      <c r="H194" s="27">
        <f>H195</f>
        <v>0</v>
      </c>
      <c r="I194" s="89"/>
      <c r="J194" s="88" t="e">
        <f t="shared" si="6"/>
        <v>#DIV/0!</v>
      </c>
    </row>
    <row r="195" spans="2:10" ht="54" hidden="1" customHeight="1">
      <c r="B195" s="83" t="s">
        <v>77</v>
      </c>
      <c r="C195" s="39" t="s">
        <v>11</v>
      </c>
      <c r="D195" s="25" t="s">
        <v>68</v>
      </c>
      <c r="E195" s="25" t="s">
        <v>15</v>
      </c>
      <c r="F195" s="39" t="s">
        <v>78</v>
      </c>
      <c r="G195" s="40"/>
      <c r="H195" s="27">
        <f>H196</f>
        <v>0</v>
      </c>
      <c r="I195" s="89"/>
      <c r="J195" s="88" t="e">
        <f t="shared" si="6"/>
        <v>#DIV/0!</v>
      </c>
    </row>
    <row r="196" spans="2:10" ht="22.5" hidden="1" customHeight="1">
      <c r="B196" s="24" t="s">
        <v>44</v>
      </c>
      <c r="C196" s="39" t="s">
        <v>11</v>
      </c>
      <c r="D196" s="25" t="s">
        <v>68</v>
      </c>
      <c r="E196" s="25" t="s">
        <v>15</v>
      </c>
      <c r="F196" s="39" t="s">
        <v>78</v>
      </c>
      <c r="G196" s="40" t="s">
        <v>39</v>
      </c>
      <c r="H196" s="27"/>
      <c r="I196" s="89"/>
      <c r="J196" s="88" t="e">
        <f t="shared" si="6"/>
        <v>#DIV/0!</v>
      </c>
    </row>
    <row r="197" spans="2:10" ht="22.5" hidden="1" customHeight="1">
      <c r="B197" s="24" t="s">
        <v>73</v>
      </c>
      <c r="C197" s="39" t="s">
        <v>11</v>
      </c>
      <c r="D197" s="25" t="s">
        <v>119</v>
      </c>
      <c r="E197" s="25" t="s">
        <v>13</v>
      </c>
      <c r="F197" s="39" t="s">
        <v>74</v>
      </c>
      <c r="G197" s="40"/>
      <c r="H197" s="27">
        <f>H198</f>
        <v>0</v>
      </c>
      <c r="I197" s="89"/>
      <c r="J197" s="88" t="e">
        <f t="shared" si="6"/>
        <v>#DIV/0!</v>
      </c>
    </row>
    <row r="198" spans="2:10" ht="22.5" hidden="1" customHeight="1">
      <c r="B198" s="24" t="s">
        <v>49</v>
      </c>
      <c r="C198" s="39" t="s">
        <v>11</v>
      </c>
      <c r="D198" s="25" t="s">
        <v>119</v>
      </c>
      <c r="E198" s="25" t="s">
        <v>13</v>
      </c>
      <c r="F198" s="39" t="s">
        <v>74</v>
      </c>
      <c r="G198" s="40" t="s">
        <v>39</v>
      </c>
      <c r="H198" s="27"/>
      <c r="I198" s="89"/>
      <c r="J198" s="88" t="e">
        <f t="shared" si="6"/>
        <v>#DIV/0!</v>
      </c>
    </row>
    <row r="199" spans="2:10" s="37" customFormat="1" ht="15.75">
      <c r="B199" s="20" t="s">
        <v>135</v>
      </c>
      <c r="C199" s="34">
        <v>991</v>
      </c>
      <c r="D199" s="26" t="s">
        <v>119</v>
      </c>
      <c r="E199" s="26" t="s">
        <v>30</v>
      </c>
      <c r="F199" s="35"/>
      <c r="G199" s="36"/>
      <c r="H199" s="12">
        <f>H200</f>
        <v>164.94726</v>
      </c>
      <c r="I199" s="12">
        <f>I200</f>
        <v>81.00318</v>
      </c>
      <c r="J199" s="88">
        <f t="shared" si="6"/>
        <v>49.108533236623636</v>
      </c>
    </row>
    <row r="200" spans="2:10" ht="15.75">
      <c r="B200" s="24" t="s">
        <v>16</v>
      </c>
      <c r="C200" s="10" t="s">
        <v>11</v>
      </c>
      <c r="D200" s="25" t="s">
        <v>119</v>
      </c>
      <c r="E200" s="25" t="s">
        <v>30</v>
      </c>
      <c r="F200" s="22" t="s">
        <v>17</v>
      </c>
      <c r="G200" s="23"/>
      <c r="H200" s="27">
        <f>H201</f>
        <v>164.94726</v>
      </c>
      <c r="I200" s="27">
        <f>I201</f>
        <v>81.00318</v>
      </c>
      <c r="J200" s="88">
        <f t="shared" si="6"/>
        <v>49.108533236623636</v>
      </c>
    </row>
    <row r="201" spans="2:10" ht="15.75">
      <c r="B201" s="24" t="s">
        <v>18</v>
      </c>
      <c r="C201" s="10" t="s">
        <v>11</v>
      </c>
      <c r="D201" s="25" t="s">
        <v>119</v>
      </c>
      <c r="E201" s="25" t="s">
        <v>30</v>
      </c>
      <c r="F201" s="22" t="s">
        <v>19</v>
      </c>
      <c r="G201" s="23"/>
      <c r="H201" s="27">
        <f>H202+H205</f>
        <v>164.94726</v>
      </c>
      <c r="I201" s="27">
        <f>I202+I205</f>
        <v>81.00318</v>
      </c>
      <c r="J201" s="88">
        <f t="shared" si="6"/>
        <v>49.108533236623636</v>
      </c>
    </row>
    <row r="202" spans="2:10" ht="15" hidden="1" customHeight="1">
      <c r="B202" s="24" t="s">
        <v>73</v>
      </c>
      <c r="C202" s="22" t="s">
        <v>11</v>
      </c>
      <c r="D202" s="25" t="s">
        <v>119</v>
      </c>
      <c r="E202" s="25" t="s">
        <v>30</v>
      </c>
      <c r="F202" s="22" t="s">
        <v>74</v>
      </c>
      <c r="G202" s="22"/>
      <c r="H202" s="103">
        <f>H203+H204</f>
        <v>0</v>
      </c>
      <c r="I202" s="103">
        <f>I203+I204</f>
        <v>0</v>
      </c>
      <c r="J202" s="88" t="e">
        <f t="shared" si="6"/>
        <v>#DIV/0!</v>
      </c>
    </row>
    <row r="203" spans="2:10" ht="24.75" hidden="1" customHeight="1">
      <c r="B203" s="24" t="s">
        <v>75</v>
      </c>
      <c r="C203" s="22" t="s">
        <v>11</v>
      </c>
      <c r="D203" s="25" t="s">
        <v>119</v>
      </c>
      <c r="E203" s="25" t="s">
        <v>30</v>
      </c>
      <c r="F203" s="22" t="s">
        <v>74</v>
      </c>
      <c r="G203" s="22" t="s">
        <v>32</v>
      </c>
      <c r="H203" s="103"/>
      <c r="I203" s="103"/>
      <c r="J203" s="88" t="e">
        <f t="shared" si="6"/>
        <v>#DIV/0!</v>
      </c>
    </row>
    <row r="204" spans="2:10" ht="38.25" hidden="1" customHeight="1">
      <c r="B204" s="24" t="s">
        <v>76</v>
      </c>
      <c r="C204" s="22" t="s">
        <v>11</v>
      </c>
      <c r="D204" s="25" t="s">
        <v>119</v>
      </c>
      <c r="E204" s="25" t="s">
        <v>30</v>
      </c>
      <c r="F204" s="22" t="s">
        <v>74</v>
      </c>
      <c r="G204" s="22" t="s">
        <v>34</v>
      </c>
      <c r="H204" s="103"/>
      <c r="I204" s="103"/>
      <c r="J204" s="88" t="e">
        <f t="shared" si="6"/>
        <v>#DIV/0!</v>
      </c>
    </row>
    <row r="205" spans="2:10" ht="18.75" customHeight="1">
      <c r="B205" s="24" t="s">
        <v>73</v>
      </c>
      <c r="C205" s="22" t="s">
        <v>11</v>
      </c>
      <c r="D205" s="25" t="s">
        <v>119</v>
      </c>
      <c r="E205" s="25" t="s">
        <v>30</v>
      </c>
      <c r="F205" s="22" t="s">
        <v>21</v>
      </c>
      <c r="G205" s="22"/>
      <c r="H205" s="103">
        <f>H206+H207</f>
        <v>164.94726</v>
      </c>
      <c r="I205" s="103">
        <f>I206+I207</f>
        <v>81.00318</v>
      </c>
      <c r="J205" s="88">
        <f t="shared" si="6"/>
        <v>49.108533236623636</v>
      </c>
    </row>
    <row r="206" spans="2:10" ht="15.75" customHeight="1">
      <c r="B206" s="24" t="s">
        <v>31</v>
      </c>
      <c r="C206" s="22" t="s">
        <v>11</v>
      </c>
      <c r="D206" s="25" t="s">
        <v>119</v>
      </c>
      <c r="E206" s="25" t="s">
        <v>30</v>
      </c>
      <c r="F206" s="22" t="s">
        <v>74</v>
      </c>
      <c r="G206" s="22" t="s">
        <v>32</v>
      </c>
      <c r="H206" s="103">
        <v>126.6876</v>
      </c>
      <c r="I206" s="89">
        <v>62.214419999999997</v>
      </c>
      <c r="J206" s="88">
        <f t="shared" si="6"/>
        <v>49.108531537419601</v>
      </c>
    </row>
    <row r="207" spans="2:10" ht="38.25" customHeight="1">
      <c r="B207" s="24" t="s">
        <v>76</v>
      </c>
      <c r="C207" s="22" t="s">
        <v>11</v>
      </c>
      <c r="D207" s="25" t="s">
        <v>119</v>
      </c>
      <c r="E207" s="25" t="s">
        <v>30</v>
      </c>
      <c r="F207" s="22" t="s">
        <v>74</v>
      </c>
      <c r="G207" s="22" t="s">
        <v>34</v>
      </c>
      <c r="H207" s="103">
        <v>38.259659999999997</v>
      </c>
      <c r="I207" s="89">
        <v>18.78876</v>
      </c>
      <c r="J207" s="88">
        <f t="shared" si="6"/>
        <v>49.108538863126341</v>
      </c>
    </row>
    <row r="208" spans="2:10" s="37" customFormat="1" ht="22.5" hidden="1" customHeight="1">
      <c r="B208" s="20" t="s">
        <v>133</v>
      </c>
      <c r="C208" s="84" t="s">
        <v>11</v>
      </c>
      <c r="D208" s="26" t="s">
        <v>68</v>
      </c>
      <c r="E208" s="26" t="s">
        <v>136</v>
      </c>
      <c r="F208" s="84"/>
      <c r="G208" s="85"/>
      <c r="H208" s="12">
        <f>H209</f>
        <v>0</v>
      </c>
      <c r="I208" s="100"/>
      <c r="J208" s="88" t="e">
        <f t="shared" si="6"/>
        <v>#DIV/0!</v>
      </c>
    </row>
    <row r="209" spans="1:10" ht="22.5" hidden="1" customHeight="1">
      <c r="B209" s="24" t="s">
        <v>134</v>
      </c>
      <c r="C209" s="39" t="s">
        <v>11</v>
      </c>
      <c r="D209" s="25" t="s">
        <v>68</v>
      </c>
      <c r="E209" s="25" t="s">
        <v>15</v>
      </c>
      <c r="F209" s="39"/>
      <c r="G209" s="40"/>
      <c r="H209" s="27">
        <f>H210</f>
        <v>0</v>
      </c>
      <c r="I209" s="89"/>
      <c r="J209" s="88" t="e">
        <f t="shared" si="6"/>
        <v>#DIV/0!</v>
      </c>
    </row>
    <row r="210" spans="1:10" ht="22.5" hidden="1" customHeight="1">
      <c r="B210" s="24" t="s">
        <v>16</v>
      </c>
      <c r="C210" s="39" t="s">
        <v>11</v>
      </c>
      <c r="D210" s="25" t="s">
        <v>68</v>
      </c>
      <c r="E210" s="25" t="s">
        <v>15</v>
      </c>
      <c r="F210" s="39" t="s">
        <v>17</v>
      </c>
      <c r="G210" s="40"/>
      <c r="H210" s="27">
        <f>H211</f>
        <v>0</v>
      </c>
      <c r="I210" s="89"/>
      <c r="J210" s="88" t="e">
        <f t="shared" si="6"/>
        <v>#DIV/0!</v>
      </c>
    </row>
    <row r="211" spans="1:10" ht="22.5" hidden="1" customHeight="1">
      <c r="B211" s="24" t="s">
        <v>18</v>
      </c>
      <c r="C211" s="39" t="s">
        <v>11</v>
      </c>
      <c r="D211" s="25" t="s">
        <v>68</v>
      </c>
      <c r="E211" s="25" t="s">
        <v>15</v>
      </c>
      <c r="F211" s="39" t="s">
        <v>19</v>
      </c>
      <c r="G211" s="40"/>
      <c r="H211" s="27">
        <f>H212</f>
        <v>0</v>
      </c>
      <c r="I211" s="89"/>
      <c r="J211" s="88" t="e">
        <f t="shared" si="6"/>
        <v>#DIV/0!</v>
      </c>
    </row>
    <row r="212" spans="1:10" ht="29.25" hidden="1" customHeight="1">
      <c r="B212" s="24" t="s">
        <v>106</v>
      </c>
      <c r="C212" s="39" t="s">
        <v>11</v>
      </c>
      <c r="D212" s="25" t="s">
        <v>68</v>
      </c>
      <c r="E212" s="25" t="s">
        <v>15</v>
      </c>
      <c r="F212" s="39" t="s">
        <v>78</v>
      </c>
      <c r="G212" s="40"/>
      <c r="H212" s="27">
        <f>H213</f>
        <v>0</v>
      </c>
      <c r="I212" s="89"/>
      <c r="J212" s="88" t="e">
        <f t="shared" si="6"/>
        <v>#DIV/0!</v>
      </c>
    </row>
    <row r="213" spans="1:10" ht="27" hidden="1" customHeight="1">
      <c r="B213" s="24" t="s">
        <v>137</v>
      </c>
      <c r="C213" s="39" t="s">
        <v>11</v>
      </c>
      <c r="D213" s="25" t="s">
        <v>68</v>
      </c>
      <c r="E213" s="25" t="s">
        <v>15</v>
      </c>
      <c r="F213" s="39" t="s">
        <v>78</v>
      </c>
      <c r="G213" s="40" t="s">
        <v>39</v>
      </c>
      <c r="H213" s="27"/>
      <c r="I213" s="89"/>
      <c r="J213" s="88" t="e">
        <f t="shared" si="6"/>
        <v>#DIV/0!</v>
      </c>
    </row>
    <row r="214" spans="1:10" hidden="1">
      <c r="A214" s="86"/>
      <c r="B214" s="50" t="s">
        <v>128</v>
      </c>
      <c r="C214" s="50">
        <v>991</v>
      </c>
      <c r="D214" s="50" t="s">
        <v>92</v>
      </c>
      <c r="E214" s="50" t="s">
        <v>13</v>
      </c>
      <c r="F214" s="50"/>
      <c r="G214" s="50"/>
      <c r="H214" s="111">
        <f>H215</f>
        <v>0</v>
      </c>
      <c r="I214" s="89"/>
      <c r="J214" s="88" t="e">
        <f t="shared" si="6"/>
        <v>#DIV/0!</v>
      </c>
    </row>
    <row r="215" spans="1:10" ht="15.75" hidden="1">
      <c r="A215" s="86"/>
      <c r="B215" s="24" t="s">
        <v>16</v>
      </c>
      <c r="C215" s="10" t="s">
        <v>11</v>
      </c>
      <c r="D215" s="25" t="s">
        <v>92</v>
      </c>
      <c r="E215" s="25" t="s">
        <v>13</v>
      </c>
      <c r="F215" s="22" t="s">
        <v>17</v>
      </c>
      <c r="G215" s="23"/>
      <c r="H215" s="78">
        <f>H216</f>
        <v>0</v>
      </c>
      <c r="I215" s="89"/>
      <c r="J215" s="88" t="e">
        <f t="shared" si="6"/>
        <v>#DIV/0!</v>
      </c>
    </row>
    <row r="216" spans="1:10" ht="15.75" hidden="1">
      <c r="A216" s="86"/>
      <c r="B216" s="24" t="s">
        <v>18</v>
      </c>
      <c r="C216" s="10" t="s">
        <v>11</v>
      </c>
      <c r="D216" s="25" t="s">
        <v>92</v>
      </c>
      <c r="E216" s="25" t="s">
        <v>13</v>
      </c>
      <c r="F216" s="22" t="s">
        <v>19</v>
      </c>
      <c r="G216" s="23"/>
      <c r="H216" s="78">
        <f>H217</f>
        <v>0</v>
      </c>
      <c r="I216" s="89"/>
      <c r="J216" s="88" t="e">
        <f t="shared" si="6"/>
        <v>#DIV/0!</v>
      </c>
    </row>
    <row r="217" spans="1:10" ht="15.75" hidden="1">
      <c r="A217" s="86"/>
      <c r="B217" s="82" t="s">
        <v>129</v>
      </c>
      <c r="C217" s="33">
        <v>991</v>
      </c>
      <c r="D217" s="25" t="s">
        <v>92</v>
      </c>
      <c r="E217" s="25" t="s">
        <v>13</v>
      </c>
      <c r="F217" s="22" t="s">
        <v>130</v>
      </c>
      <c r="G217" s="23"/>
      <c r="H217" s="78">
        <f>H218</f>
        <v>0</v>
      </c>
      <c r="I217" s="89"/>
      <c r="J217" s="88" t="e">
        <f t="shared" si="6"/>
        <v>#DIV/0!</v>
      </c>
    </row>
    <row r="218" spans="1:10" ht="41.25" hidden="1" customHeight="1">
      <c r="A218" s="86"/>
      <c r="B218" s="24" t="s">
        <v>138</v>
      </c>
      <c r="C218" s="33">
        <v>990</v>
      </c>
      <c r="D218" s="25" t="s">
        <v>92</v>
      </c>
      <c r="E218" s="25" t="s">
        <v>13</v>
      </c>
      <c r="F218" s="22" t="s">
        <v>130</v>
      </c>
      <c r="G218" s="23" t="s">
        <v>139</v>
      </c>
      <c r="H218" s="78"/>
      <c r="I218" s="89"/>
      <c r="J218" s="88" t="e">
        <f t="shared" si="6"/>
        <v>#DIV/0!</v>
      </c>
    </row>
    <row r="219" spans="1:10" ht="17.25" customHeight="1">
      <c r="A219" s="86"/>
      <c r="B219" s="13" t="s">
        <v>133</v>
      </c>
      <c r="C219" s="79">
        <v>991</v>
      </c>
      <c r="D219" s="80" t="s">
        <v>68</v>
      </c>
      <c r="E219" s="49"/>
      <c r="F219" s="61"/>
      <c r="G219" s="51"/>
      <c r="H219" s="52">
        <f>H220+H248</f>
        <v>15</v>
      </c>
      <c r="I219" s="52">
        <f>I220+I248</f>
        <v>0</v>
      </c>
      <c r="J219" s="88">
        <f t="shared" si="6"/>
        <v>0</v>
      </c>
    </row>
    <row r="220" spans="1:10" ht="17.25" customHeight="1">
      <c r="A220" s="86"/>
      <c r="B220" s="20" t="s">
        <v>134</v>
      </c>
      <c r="C220" s="33">
        <v>991</v>
      </c>
      <c r="D220" s="25" t="s">
        <v>68</v>
      </c>
      <c r="E220" s="25" t="s">
        <v>15</v>
      </c>
      <c r="F220" s="22"/>
      <c r="G220" s="23"/>
      <c r="H220" s="12">
        <f>H221</f>
        <v>15</v>
      </c>
      <c r="I220" s="12">
        <f>I221</f>
        <v>0</v>
      </c>
      <c r="J220" s="88">
        <f t="shared" si="6"/>
        <v>0</v>
      </c>
    </row>
    <row r="221" spans="1:10" ht="14.25" customHeight="1">
      <c r="A221" s="86"/>
      <c r="B221" s="24" t="s">
        <v>16</v>
      </c>
      <c r="C221" s="10" t="s">
        <v>11</v>
      </c>
      <c r="D221" s="25" t="s">
        <v>68</v>
      </c>
      <c r="E221" s="25" t="s">
        <v>15</v>
      </c>
      <c r="F221" s="22" t="s">
        <v>17</v>
      </c>
      <c r="G221" s="23"/>
      <c r="H221" s="27">
        <f>H222</f>
        <v>15</v>
      </c>
      <c r="I221" s="27">
        <f>I222</f>
        <v>0</v>
      </c>
      <c r="J221" s="88">
        <f t="shared" si="6"/>
        <v>0</v>
      </c>
    </row>
    <row r="222" spans="1:10" ht="17.25" customHeight="1">
      <c r="A222" s="86"/>
      <c r="B222" s="24" t="s">
        <v>18</v>
      </c>
      <c r="C222" s="10" t="s">
        <v>11</v>
      </c>
      <c r="D222" s="25" t="s">
        <v>68</v>
      </c>
      <c r="E222" s="25" t="s">
        <v>15</v>
      </c>
      <c r="F222" s="22" t="s">
        <v>19</v>
      </c>
      <c r="G222" s="23"/>
      <c r="H222" s="27">
        <f>H223+H228+H244+H246</f>
        <v>15</v>
      </c>
      <c r="I222" s="27">
        <f>I223+I228+I244+I246</f>
        <v>0</v>
      </c>
      <c r="J222" s="88">
        <f t="shared" si="6"/>
        <v>0</v>
      </c>
    </row>
    <row r="223" spans="1:10" ht="43.5" customHeight="1">
      <c r="A223" s="86"/>
      <c r="B223" s="24" t="s">
        <v>108</v>
      </c>
      <c r="C223" s="39" t="s">
        <v>11</v>
      </c>
      <c r="D223" s="25" t="s">
        <v>68</v>
      </c>
      <c r="E223" s="25" t="s">
        <v>15</v>
      </c>
      <c r="F223" s="39" t="s">
        <v>78</v>
      </c>
      <c r="G223" s="40"/>
      <c r="H223" s="27">
        <f>H224</f>
        <v>15</v>
      </c>
      <c r="I223" s="27">
        <f>I224</f>
        <v>0</v>
      </c>
      <c r="J223" s="88">
        <f t="shared" ref="J223:J224" si="7">I223/H223*100</f>
        <v>0</v>
      </c>
    </row>
    <row r="224" spans="1:10" ht="25.5" customHeight="1">
      <c r="A224" s="86"/>
      <c r="B224" s="24" t="s">
        <v>38</v>
      </c>
      <c r="C224" s="39" t="s">
        <v>11</v>
      </c>
      <c r="D224" s="25" t="s">
        <v>68</v>
      </c>
      <c r="E224" s="25" t="s">
        <v>15</v>
      </c>
      <c r="F224" s="39" t="s">
        <v>78</v>
      </c>
      <c r="G224" s="40" t="s">
        <v>39</v>
      </c>
      <c r="H224" s="27">
        <v>15</v>
      </c>
      <c r="I224" s="89">
        <v>0</v>
      </c>
      <c r="J224" s="88">
        <f t="shared" si="7"/>
        <v>0</v>
      </c>
    </row>
    <row r="225" spans="1:10">
      <c r="A225" s="113" t="s">
        <v>140</v>
      </c>
      <c r="B225" s="114"/>
      <c r="C225" s="77"/>
      <c r="D225" s="77"/>
      <c r="E225" s="77"/>
      <c r="F225" s="77"/>
      <c r="G225" s="77"/>
      <c r="H225" s="123">
        <f>H219+H171+H132+H104+H94+H14+H127</f>
        <v>3605.3578900000002</v>
      </c>
      <c r="I225" s="100">
        <f>I219+I171+I132+I104+I94+I14+I127</f>
        <v>1599.33014</v>
      </c>
      <c r="J225" s="88">
        <f t="shared" si="6"/>
        <v>44.359816384275788</v>
      </c>
    </row>
  </sheetData>
  <mergeCells count="14">
    <mergeCell ref="A13:A135"/>
    <mergeCell ref="A225:B225"/>
    <mergeCell ref="I11:I12"/>
    <mergeCell ref="J11:J12"/>
    <mergeCell ref="A2:J3"/>
    <mergeCell ref="A8:J9"/>
    <mergeCell ref="A11:A12"/>
    <mergeCell ref="B11:B12"/>
    <mergeCell ref="C11:C12"/>
    <mergeCell ref="D11:D12"/>
    <mergeCell ref="E11:E12"/>
    <mergeCell ref="F11:F12"/>
    <mergeCell ref="G11:G12"/>
    <mergeCell ref="H11:H12"/>
  </mergeCells>
  <pageMargins left="0.70866141732283472" right="0.70866141732283472" top="0.27559055118110237" bottom="0.27559055118110237" header="0.15748031496062992" footer="0.31496062992125984"/>
  <pageSetup paperSize="9" scale="68" fitToHeight="2" orientation="portrait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DNG</cp:lastModifiedBy>
  <dcterms:created xsi:type="dcterms:W3CDTF">2020-08-03T03:11:46Z</dcterms:created>
  <dcterms:modified xsi:type="dcterms:W3CDTF">2023-10-18T01:25:16Z</dcterms:modified>
</cp:coreProperties>
</file>